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fman\Desktop\Fiscal Reports 2009-2019\"/>
    </mc:Choice>
  </mc:AlternateContent>
  <bookViews>
    <workbookView xWindow="-15" yWindow="4575" windowWidth="15330" windowHeight="4815"/>
  </bookViews>
  <sheets>
    <sheet name="sheet 1" sheetId="1" r:id="rId1"/>
  </sheets>
  <definedNames>
    <definedName name="_Regression_Int" localSheetId="0" hidden="1">1</definedName>
    <definedName name="_xlnm.Criteria">'sheet 1'!#REF!</definedName>
    <definedName name="Criteria_MI">'sheet 1'!#REF!</definedName>
    <definedName name="_xlnm.Database">'sheet 1'!#REF!</definedName>
    <definedName name="Database_MI">'sheet 1'!#REF!</definedName>
    <definedName name="_xlnm.Extract">'sheet 1'!#REF!</definedName>
    <definedName name="Extract_MI">'sheet 1'!#REF!</definedName>
    <definedName name="_xlnm.Print_Area" localSheetId="0">'sheet 1'!$A$1:$E$547</definedName>
    <definedName name="Print_Area_MI">'sheet 1'!$B$5:$E$259</definedName>
    <definedName name="_xlnm.Print_Titles" localSheetId="0">'sheet 1'!$4:$4</definedName>
  </definedNames>
  <calcPr calcId="152511"/>
</workbook>
</file>

<file path=xl/calcChain.xml><?xml version="1.0" encoding="utf-8"?>
<calcChain xmlns="http://schemas.openxmlformats.org/spreadsheetml/2006/main">
  <c r="E232" i="1" l="1"/>
  <c r="E172" i="1"/>
  <c r="E173" i="1"/>
  <c r="E159" i="1"/>
  <c r="E160" i="1"/>
  <c r="E126" i="1"/>
  <c r="E127" i="1"/>
  <c r="E200" i="1"/>
  <c r="E201" i="1"/>
  <c r="E63" i="1"/>
  <c r="E64" i="1"/>
  <c r="E222" i="1"/>
  <c r="E223" i="1"/>
  <c r="E136" i="1"/>
  <c r="E544" i="1"/>
  <c r="E540" i="1"/>
  <c r="E534" i="1"/>
  <c r="E538" i="1" l="1"/>
  <c r="E543" i="1" l="1"/>
  <c r="E547" i="1" s="1"/>
</calcChain>
</file>

<file path=xl/comments1.xml><?xml version="1.0" encoding="utf-8"?>
<comments xmlns="http://schemas.openxmlformats.org/spreadsheetml/2006/main">
  <authors>
    <author>Ruhle, Geralyn</author>
  </authors>
  <commentList>
    <comment ref="W146" authorId="0" shapeId="0">
      <text>
        <r>
          <rPr>
            <b/>
            <sz val="9"/>
            <color indexed="81"/>
            <rFont val="Tahoma"/>
            <family val="2"/>
          </rPr>
          <t>Ruhle, Geralyn:</t>
        </r>
        <r>
          <rPr>
            <sz val="9"/>
            <color indexed="81"/>
            <rFont val="Tahoma"/>
            <family val="2"/>
          </rPr>
          <t xml:space="preserve">
final CSEA DRP payment $5.36</t>
        </r>
      </text>
    </comment>
  </commentList>
</comments>
</file>

<file path=xl/sharedStrings.xml><?xml version="1.0" encoding="utf-8"?>
<sst xmlns="http://schemas.openxmlformats.org/spreadsheetml/2006/main" count="1505" uniqueCount="478">
  <si>
    <t>SHERIDAN, MICHAEL</t>
  </si>
  <si>
    <t>WINSLOW, MICHAEL</t>
  </si>
  <si>
    <t xml:space="preserve"> </t>
  </si>
  <si>
    <t>COMMISSIONER</t>
  </si>
  <si>
    <t>MCCUTCHEON, R. BURLEIGH</t>
  </si>
  <si>
    <t>OFFICE MANAGER</t>
  </si>
  <si>
    <t>HABINIAK, SANDRA J.</t>
  </si>
  <si>
    <t>RUHLE, GERALYN M.</t>
  </si>
  <si>
    <t>BROWNE, SUSAN M.</t>
  </si>
  <si>
    <t>BIEBER, KARL E.</t>
  </si>
  <si>
    <t xml:space="preserve">BROUILLETTE, ED </t>
  </si>
  <si>
    <t>PALMER, LYNNE M.</t>
  </si>
  <si>
    <t>SMITH, FAYE A.</t>
  </si>
  <si>
    <t>REVISION CLERK</t>
  </si>
  <si>
    <t>PALLADINO, JOHN F.</t>
  </si>
  <si>
    <t>LEAHY, TIMOTHY W.</t>
  </si>
  <si>
    <t xml:space="preserve">GREENE, STEVEN </t>
  </si>
  <si>
    <t xml:space="preserve">SNAY, KEVIN </t>
  </si>
  <si>
    <t>SPECIAL COUNSEL</t>
  </si>
  <si>
    <t>REIMER, RUSSELL H.</t>
  </si>
  <si>
    <t>ASSISTANT COUNSEL</t>
  </si>
  <si>
    <t>PHILIPPI, REED</t>
  </si>
  <si>
    <t>STEWART, KELLY</t>
  </si>
  <si>
    <t>RESOLUTION DRAFTER</t>
  </si>
  <si>
    <t>HABEL, KAREN L.</t>
  </si>
  <si>
    <t>DATA ENTRY MACHINE OPERATOR</t>
  </si>
  <si>
    <t>BRUNETTE, MARY LOU</t>
  </si>
  <si>
    <t>SMITH, JEANNE</t>
  </si>
  <si>
    <t>ZACCARDO, ANTHONY</t>
  </si>
  <si>
    <t>BILL VERIF TRAINING COORD</t>
  </si>
  <si>
    <t>EDITORIAL AIDE</t>
  </si>
  <si>
    <t>SENIOR EDITORIAL AIDE</t>
  </si>
  <si>
    <t xml:space="preserve">SUSMAN, JOHN </t>
  </si>
  <si>
    <t>PROOFREADER</t>
  </si>
  <si>
    <t xml:space="preserve">COUTURE, THOMAS </t>
  </si>
  <si>
    <t>MOTT, ETHEL C.</t>
  </si>
  <si>
    <t>KUENTZEL, KAREN T.</t>
  </si>
  <si>
    <t>HARRIS, JEFFREY C.</t>
  </si>
  <si>
    <t>MASTRIANNI, DAVID V.</t>
  </si>
  <si>
    <t>LUBITZ, BENJAMIN J.</t>
  </si>
  <si>
    <t>MCGLAUFLIN, TIMOTHY</t>
  </si>
  <si>
    <t>BELL, MARK R.</t>
  </si>
  <si>
    <t>EXAMINER</t>
  </si>
  <si>
    <t>DONOVAN, KATHY E.</t>
  </si>
  <si>
    <t>CHIEF INFORMATION OFFICER</t>
  </si>
  <si>
    <t>PARKER, COLLEEN M.</t>
  </si>
  <si>
    <t>EISEN, LARRY S.</t>
  </si>
  <si>
    <t>ERICKSON, KARL</t>
  </si>
  <si>
    <t>BLENDELL, EDWARD, JR.</t>
  </si>
  <si>
    <t>HILL, DAVID</t>
  </si>
  <si>
    <t>LANCIONE, DAVID A.</t>
  </si>
  <si>
    <t>ROSS, JAMES Q.</t>
  </si>
  <si>
    <t>SEIBERT, LISA</t>
  </si>
  <si>
    <t>FINK, ANNA M.</t>
  </si>
  <si>
    <t>GRACE, RICHARD</t>
  </si>
  <si>
    <t>FIESEHER, THOMAS A.</t>
  </si>
  <si>
    <t>KEARBEY, PATRICIA</t>
  </si>
  <si>
    <t>LYDECKER, KATHLEEN</t>
  </si>
  <si>
    <t>NARKIEWICZ, PAUL D.</t>
  </si>
  <si>
    <t>RYAN, DENNIS J.</t>
  </si>
  <si>
    <t>SCHOTT, MICHAEL C.</t>
  </si>
  <si>
    <t>RENZI, PATRICK</t>
  </si>
  <si>
    <t>DOLAN, PETER C.</t>
  </si>
  <si>
    <t>HARRIS, WILLIAM E.</t>
  </si>
  <si>
    <t>COMPUTER OPERATOR</t>
  </si>
  <si>
    <t>LOCKEN, GEOFFREY D.</t>
  </si>
  <si>
    <t>LIPSCOMB,WILLIAM N.,JR.</t>
  </si>
  <si>
    <t>BUECHS, JOSEPH J.</t>
  </si>
  <si>
    <t>IMPELLIZZERI, JOHN</t>
  </si>
  <si>
    <t>MCSHANE, THOMAS W.</t>
  </si>
  <si>
    <t>DIRECTOR OF SENATE REVISION</t>
  </si>
  <si>
    <t>SEARLES, BRIAN T.</t>
  </si>
  <si>
    <t>FITTING, JOHN P.,JR.</t>
  </si>
  <si>
    <t>AURELIA, ALLENE</t>
  </si>
  <si>
    <t>OUDERKIRK, MARIANNE</t>
  </si>
  <si>
    <t xml:space="preserve">GIMONDO, RONALD </t>
  </si>
  <si>
    <t>NESTLEN, PATRICIA</t>
  </si>
  <si>
    <t>WARD, TERRENCE M.</t>
  </si>
  <si>
    <t>PANZA, MATTHEW</t>
  </si>
  <si>
    <t>NAME</t>
  </si>
  <si>
    <t>TITLE</t>
  </si>
  <si>
    <t>KNACK, CHRISTOPHER</t>
  </si>
  <si>
    <t>MINE, MICHAEL</t>
  </si>
  <si>
    <t>LAVIGNE, KEVIN</t>
  </si>
  <si>
    <t>REED, DAWN</t>
  </si>
  <si>
    <t>SR INFO PROC SPEC II</t>
  </si>
  <si>
    <t>DAVIS, MARILYN</t>
  </si>
  <si>
    <t>DOLAN, WILLIAM</t>
  </si>
  <si>
    <t>RUOSO, OTELLO</t>
  </si>
  <si>
    <t>LUDLUM, MARGARET</t>
  </si>
  <si>
    <t>SPIZOWSKI, NICHOLAS T.</t>
  </si>
  <si>
    <t>MEROLA, STANLEY</t>
  </si>
  <si>
    <t>WESCOTT, TERRY A.</t>
  </si>
  <si>
    <t>PATTEN, TIMOTHY</t>
  </si>
  <si>
    <t>ZENZEN, JEFFREY</t>
  </si>
  <si>
    <t>SPADARO, MOIRA</t>
  </si>
  <si>
    <t>PERINO, DAVID</t>
  </si>
  <si>
    <t>LEWIS, R. ERIK</t>
  </si>
  <si>
    <t>CRISCIONE-SZESNAT, NICOLE</t>
  </si>
  <si>
    <t>MAKAR, IRKA</t>
  </si>
  <si>
    <t>DIRECTOR FOR RESO WRITERS</t>
  </si>
  <si>
    <t>SILVERMAN, WILLIAM</t>
  </si>
  <si>
    <t>EISEN, JANICE K.</t>
  </si>
  <si>
    <t>SCOONS, JOANNA</t>
  </si>
  <si>
    <t>BONIFACE, MARJORIE</t>
  </si>
  <si>
    <t>PAVLAK, ROBERT</t>
  </si>
  <si>
    <t>PRODUCTION &amp; DELIVERY ASSOC II</t>
  </si>
  <si>
    <t>PRODUCTION &amp; DELIVERY ASSOC I</t>
  </si>
  <si>
    <t>LIDDELL, KRISTA</t>
  </si>
  <si>
    <t>TRUDEAU, DAVID</t>
  </si>
  <si>
    <t>REIMER, NATALIE</t>
  </si>
  <si>
    <t>MCNULTY, NANCY</t>
  </si>
  <si>
    <t>BLUTH, RANDALL G.</t>
  </si>
  <si>
    <t>POZNIAKAS, CRYSTAL</t>
  </si>
  <si>
    <t>VISCUSI, VINCENZO</t>
  </si>
  <si>
    <t>WILEY, LAUREN</t>
  </si>
  <si>
    <t>LOEFFLER, ROBERT</t>
  </si>
  <si>
    <t>DINKINS, JUSTIN</t>
  </si>
  <si>
    <t>TRIPP, DEBORAH</t>
  </si>
  <si>
    <t>ALMINDO, KENNETH</t>
  </si>
  <si>
    <t>RICE, JOSHUA</t>
  </si>
  <si>
    <t>DIXON, FRANK</t>
  </si>
  <si>
    <t>PALMER, FRED</t>
  </si>
  <si>
    <t xml:space="preserve">BARBER, JASON </t>
  </si>
  <si>
    <t>SKARZYNSKI, KIMBERLY</t>
  </si>
  <si>
    <t>SCHEEREN, SHANNON</t>
  </si>
  <si>
    <t>DIRECTOR OF LRS</t>
  </si>
  <si>
    <t>EXECUTIVE ASSISTANT</t>
  </si>
  <si>
    <t>MASSE, LISA</t>
  </si>
  <si>
    <t>DIR OF ADMINISTRATION</t>
  </si>
  <si>
    <t>FAHEY, MICHAEL</t>
  </si>
  <si>
    <t>SENIOR EXAMINER II</t>
  </si>
  <si>
    <t>REID, TYWANN</t>
  </si>
  <si>
    <t xml:space="preserve">MULLEN, EDWARD </t>
  </si>
  <si>
    <t>PRODUCTION &amp; DELIVERY ASSOC III</t>
  </si>
  <si>
    <t>RUTKOWSKI, MONIQUE</t>
  </si>
  <si>
    <t>SR INFO TECH PROG/ANALYST</t>
  </si>
  <si>
    <t>DBA - SR INFO TECH PROG/ANALYST</t>
  </si>
  <si>
    <t>SHEPARD, DEMMA</t>
  </si>
  <si>
    <t>PROOFREADER II</t>
  </si>
  <si>
    <t>PETERS, LAURA</t>
  </si>
  <si>
    <t>JAFFE, NAOMI</t>
  </si>
  <si>
    <t>DESORRENTO, MARK</t>
  </si>
  <si>
    <t>MALONEY, KEELEY</t>
  </si>
  <si>
    <t>MOON, MICHAEL</t>
  </si>
  <si>
    <t>ASSOC INFO TECH PROG</t>
  </si>
  <si>
    <t>ROGERS, MATTHEW</t>
  </si>
  <si>
    <t>MANAGER OF INFO TECH SUPPORT</t>
  </si>
  <si>
    <t>INFO TECH SUPPORT SPEC I</t>
  </si>
  <si>
    <t>INFO TECH SUPPORT SPEC II</t>
  </si>
  <si>
    <t>MANAGER OF SMS</t>
  </si>
  <si>
    <t>HELPDESK ANALYST II</t>
  </si>
  <si>
    <t>CALLAHAN-SKELLY, FRANCES</t>
  </si>
  <si>
    <t>PEREZ JAQUITH, ROSEMARIE</t>
  </si>
  <si>
    <t>TRAINING REPRESENTATIVE</t>
  </si>
  <si>
    <t>CARRK, AMY</t>
  </si>
  <si>
    <t>WATSON, STEPHEN</t>
  </si>
  <si>
    <t>DAVIS, JESSICA</t>
  </si>
  <si>
    <t>SPEAR, ALLEN</t>
  </si>
  <si>
    <t>TERRY, MICHAEL</t>
  </si>
  <si>
    <t>GARCIA, LINA</t>
  </si>
  <si>
    <t>DIRECTOR OF DOC CTRL &amp; ACCTBLTY</t>
  </si>
  <si>
    <t>SR FISCAL ASSNT/SPEC PROJ COOR</t>
  </si>
  <si>
    <t>JR PROGRAMMER TRAINEE</t>
  </si>
  <si>
    <t>MANAGER OF COMPUTER OPERATIONS</t>
  </si>
  <si>
    <t>SR COMPUTER OPERATOR II</t>
  </si>
  <si>
    <t>EVERS, JOHN</t>
  </si>
  <si>
    <t>MACFARLAND, DIANNE L.</t>
  </si>
  <si>
    <t>LASSONE, MICHAEL</t>
  </si>
  <si>
    <t>YETTO, MICHAEL</t>
  </si>
  <si>
    <t>SEYMOUR, PETER</t>
  </si>
  <si>
    <t>REVISION CLERK II</t>
  </si>
  <si>
    <t>MANAGER APPLICATIONS DEVELOPMENT</t>
  </si>
  <si>
    <t>ASSNT MAN COMP OPS/SPEC PRJ COORD</t>
  </si>
  <si>
    <t xml:space="preserve">EXAMINER  </t>
  </si>
  <si>
    <t>DESIMONE, JULIAN</t>
  </si>
  <si>
    <t>LAWSON, NADYA</t>
  </si>
  <si>
    <t>VEGA-WINSLOW, RAQUEL</t>
  </si>
  <si>
    <t>O'CONNOR, LYNN</t>
  </si>
  <si>
    <t>ASSISTANT COUNSEL II</t>
  </si>
  <si>
    <t>HILL, MARYANNE</t>
  </si>
  <si>
    <t>MAGNOTTA, JOHN</t>
  </si>
  <si>
    <t>SUSMAN, KATRINA</t>
  </si>
  <si>
    <t>MANAGER OF PRINT CENTER</t>
  </si>
  <si>
    <t>DEPUTY MAN PRODOCUTION &amp; DELIVERY</t>
  </si>
  <si>
    <t>DIGITAL PRINT OPERATOR</t>
  </si>
  <si>
    <t>SR COMPUTER OPERATOR -SHIFT SUP</t>
  </si>
  <si>
    <t>PROOFREADER III</t>
  </si>
  <si>
    <t>ELGHANNANI, SARAH</t>
  </si>
  <si>
    <t>SPECIAL COORD OF LAWS</t>
  </si>
  <si>
    <t>ASSNT DEP DIR FOR CODE EDITORS</t>
  </si>
  <si>
    <t>SR CODE EDITOR II</t>
  </si>
  <si>
    <t>SR NETWORK ANALYST II</t>
  </si>
  <si>
    <t>MANAGER OF LRS TRAINING/HELPLINE</t>
  </si>
  <si>
    <t>SR COMPUTER OPERATOR I</t>
  </si>
  <si>
    <t>DIRECTOR FOR COMPARERS</t>
  </si>
  <si>
    <t>DIRECTOR OF BUDGET SERVICES</t>
  </si>
  <si>
    <t>DIRECTOR FOR EXAMINERS</t>
  </si>
  <si>
    <t>DIRECTOR FOR CODE EDITORS</t>
  </si>
  <si>
    <t>DIRECTOR FOR DATA ENTRY</t>
  </si>
  <si>
    <t xml:space="preserve">REILLY, JAMES </t>
  </si>
  <si>
    <t>DAVIS, KENNETH</t>
  </si>
  <si>
    <t>EXAMINER/BUDGET ASSNT</t>
  </si>
  <si>
    <t>COYNE, DIANNE</t>
  </si>
  <si>
    <t>HUHN, KATHLEEN J.</t>
  </si>
  <si>
    <t>KEEFNER, KIMBERLY</t>
  </si>
  <si>
    <t>MULLIGAN, MARGARET</t>
  </si>
  <si>
    <t>DOUGLASS, ELISABETH</t>
  </si>
  <si>
    <t>DEPUTY DIR FOR COMPARERS</t>
  </si>
  <si>
    <t>ASSNT DEPUTY DIR FOR COMPARERS</t>
  </si>
  <si>
    <t>DEPUTY DIR FOR EXAMINERS</t>
  </si>
  <si>
    <t>DEPUTY DIR FOR DATA ENTRY</t>
  </si>
  <si>
    <t>DEP DIR ADMIN/ CHIEF ADMIN COUN &amp; AAO</t>
  </si>
  <si>
    <t>DIRECTOR FOR LEGISLATIVE DIGEST</t>
  </si>
  <si>
    <t>CODE EDITOR II</t>
  </si>
  <si>
    <t>SENIOR EXAMINER II/SR BUDGET ASSNT</t>
  </si>
  <si>
    <t>EXAMINER II/LOGGER</t>
  </si>
  <si>
    <t>CONWAY, JOHN J. III</t>
  </si>
  <si>
    <t>MORSE, GARY L.</t>
  </si>
  <si>
    <t>SYSTEMS PROGRAMMER I</t>
  </si>
  <si>
    <t>FOX, DANIEL</t>
  </si>
  <si>
    <t>ADDY, SHEILA</t>
  </si>
  <si>
    <t>EDITORIAL AIDE III</t>
  </si>
  <si>
    <t>BATEASE, MICHELLE</t>
  </si>
  <si>
    <t>DUDAR, MICHAEL</t>
  </si>
  <si>
    <t>RUSSELL, SHERRY</t>
  </si>
  <si>
    <t>PHOENIX, KELLY</t>
  </si>
  <si>
    <t>POWERS, STEPHEN</t>
  </si>
  <si>
    <t>WILLIAMS, LORI</t>
  </si>
  <si>
    <t>RILEY, JOHN</t>
  </si>
  <si>
    <t>DALLAND, MICHAEL</t>
  </si>
  <si>
    <t>SR EXECUTIVE ASSISTANT</t>
  </si>
  <si>
    <t xml:space="preserve">SR DOCUMENT CONTROL CLERK </t>
  </si>
  <si>
    <t>REVISION CLERK III</t>
  </si>
  <si>
    <t>DEP DIR FOR CODE EDITORS</t>
  </si>
  <si>
    <t>DEP DIR FOR LEGISLATIVE DIGEST</t>
  </si>
  <si>
    <t>ASST MGR OF INFO TECH SUPPORT II</t>
  </si>
  <si>
    <t>ASSOC INFO TECH PROG II</t>
  </si>
  <si>
    <t>SUPERVISING COMPUTER OP II</t>
  </si>
  <si>
    <t>BURT, AMANDA</t>
  </si>
  <si>
    <t>BRUCKMAN, DONA</t>
  </si>
  <si>
    <t>CHRISTIANSEN, JUSTINE</t>
  </si>
  <si>
    <t>FREY, JESSICA</t>
  </si>
  <si>
    <t>GAWLOWSKI, DAVID</t>
  </si>
  <si>
    <t>NEWCOMB, JOHN</t>
  </si>
  <si>
    <t>CORELLIS, SUZAN</t>
  </si>
  <si>
    <t>COUTURE, MATTHEW</t>
  </si>
  <si>
    <t>HURTT, BENJAMIN</t>
  </si>
  <si>
    <t>PALUMBO, KATIE</t>
  </si>
  <si>
    <t>MCPHERSON, RACHEL</t>
  </si>
  <si>
    <t>STARK, DAVID</t>
  </si>
  <si>
    <t>GOEBEL, FRANK</t>
  </si>
  <si>
    <t xml:space="preserve">SR SUPPLY CLERK </t>
  </si>
  <si>
    <t>MCCLENAGHAN, JUSTIN</t>
  </si>
  <si>
    <t xml:space="preserve">MURRAY, KEVIN </t>
  </si>
  <si>
    <t>CONE, AMANDA</t>
  </si>
  <si>
    <t>MURPHY, BRANDY</t>
  </si>
  <si>
    <t>CHRISTIANSEN, AARON</t>
  </si>
  <si>
    <t>DEGROFF, VICTORIA</t>
  </si>
  <si>
    <t>STEWART, CASEY</t>
  </si>
  <si>
    <t>BURNS, SUSAN M.</t>
  </si>
  <si>
    <t>DEAS, LEON</t>
  </si>
  <si>
    <t>CLERK/PROOFREADER II</t>
  </si>
  <si>
    <t>JOHNSON, RHIANNAH</t>
  </si>
  <si>
    <t>DEP DIR OF SENATE REVISION</t>
  </si>
  <si>
    <t>SPECIAL ASSISTANT</t>
  </si>
  <si>
    <t>DISIENA, MICHAEL</t>
  </si>
  <si>
    <t>SANTOSUOSSO, GARRETH</t>
  </si>
  <si>
    <t>READ, COLLIN</t>
  </si>
  <si>
    <t>CRONK, JASON</t>
  </si>
  <si>
    <t>DIR OF PRODUCTION &amp; DELIVERY</t>
  </si>
  <si>
    <t>INFO PROC SPEC II</t>
  </si>
  <si>
    <t>INFO TECH SUPPORT SPEC III</t>
  </si>
  <si>
    <t xml:space="preserve">COMPUTER OPERATOR </t>
  </si>
  <si>
    <t>SR DIGITAL PRINT OPERATOR II</t>
  </si>
  <si>
    <t>DIGITAL PRINT OPERATOR II</t>
  </si>
  <si>
    <t>AINSPAN, RACHEL</t>
  </si>
  <si>
    <t>SENIOR EDITORIAL AIDE FOR RULES &amp; REGS</t>
  </si>
  <si>
    <t>EDITORIAL AIDE FOR RULES &amp; REGS</t>
  </si>
  <si>
    <t>DONATO, GILBERT</t>
  </si>
  <si>
    <t>ASSOC INDEXING EDITOR</t>
  </si>
  <si>
    <t>SALVATORE, STEPHEN</t>
  </si>
  <si>
    <t>COOKE, SAMANTHA</t>
  </si>
  <si>
    <t>GLEASON, JOANNA</t>
  </si>
  <si>
    <t>NEWCOMB, JULIE</t>
  </si>
  <si>
    <t>MEMO INPUT SPECIALIST I</t>
  </si>
  <si>
    <t>MEMO INPUT SPECIALIST II</t>
  </si>
  <si>
    <t xml:space="preserve">SR INFO PROC SPEC </t>
  </si>
  <si>
    <t xml:space="preserve">SR CODE EDITOR </t>
  </si>
  <si>
    <t>FILE CLERK II</t>
  </si>
  <si>
    <t>KOSINSKI, BENJAMIN</t>
  </si>
  <si>
    <t>HARDY, ELIZA</t>
  </si>
  <si>
    <t>KIDD, KRISTIN</t>
  </si>
  <si>
    <t>WOLFANGER, JONATHAN</t>
  </si>
  <si>
    <t>GETTYS, STEPHANIE</t>
  </si>
  <si>
    <t>PICKETT, MICHAEL</t>
  </si>
  <si>
    <t>FLOSS, FREDERICK</t>
  </si>
  <si>
    <t>AUGUSTIN, SAMUEL</t>
  </si>
  <si>
    <t>CORRALES, CHRISTIAN</t>
  </si>
  <si>
    <t>LEE, REBECCA</t>
  </si>
  <si>
    <t>TERRY, JOSEPH</t>
  </si>
  <si>
    <t>DEPUTY DIR PRODOCUTION &amp; DELIVERY</t>
  </si>
  <si>
    <t>ROBARGE, KAELAN</t>
  </si>
  <si>
    <t>SLEEPER, MELISSA</t>
  </si>
  <si>
    <t>ENGLEHARDT, PATRICK</t>
  </si>
  <si>
    <t>DIRECTOR OF ASSEMBLY REVISION</t>
  </si>
  <si>
    <t>DEP DIR OF ASSEMBLY REVISION</t>
  </si>
  <si>
    <t>ASSNT DEP DIR OF ASSEMBLY REVISION</t>
  </si>
  <si>
    <t>ASSNT DEP DIR OF SENATE REVISION</t>
  </si>
  <si>
    <t>DIR OF LEGAL SERVICES; CHIEF COUN ADMIN SERV</t>
  </si>
  <si>
    <t>CHIEF COUNSEL OF LEGISLATIVE SERVICES</t>
  </si>
  <si>
    <t>SENIOR ATTORNEY II</t>
  </si>
  <si>
    <t xml:space="preserve">SENIOR ATTORNEY  </t>
  </si>
  <si>
    <t>WELDON, CHARLES</t>
  </si>
  <si>
    <t>BLAIR, IAN</t>
  </si>
  <si>
    <t>SNOW, NICOLE</t>
  </si>
  <si>
    <t>ASSNT DEP DIR FOR DATA ENTRY</t>
  </si>
  <si>
    <t>SR EXAMINER II</t>
  </si>
  <si>
    <t>SR INFO PROC SPEC /TRAINING ADMINISTRATOR</t>
  </si>
  <si>
    <t>ASSNT DEP DIR FOR MEMO UNIT</t>
  </si>
  <si>
    <t xml:space="preserve">INFO PROC SPEC </t>
  </si>
  <si>
    <t>HILLER, ASHLEY</t>
  </si>
  <si>
    <t xml:space="preserve">DOCUMENT CONTROL CLERK </t>
  </si>
  <si>
    <t>FOGARTY, DAVID</t>
  </si>
  <si>
    <t>PULLING, PHILIP</t>
  </si>
  <si>
    <t>BROWN, KATHLEEN</t>
  </si>
  <si>
    <t>SR INFO PROC SPEC III</t>
  </si>
  <si>
    <t>DATA ENTRY MACHINE OPERATOR I</t>
  </si>
  <si>
    <t>SENIOR EDITORIAL AIDE TRAINER</t>
  </si>
  <si>
    <t xml:space="preserve">EXAMINER II </t>
  </si>
  <si>
    <t>SENIOR EDITORIAL AIDE/BUDGET ASSNT</t>
  </si>
  <si>
    <t>CICCONE, LESLIE</t>
  </si>
  <si>
    <t>MENDEZ, KAIDY</t>
  </si>
  <si>
    <t>CHERRIER, GRACE</t>
  </si>
  <si>
    <t>SALES REPRESENTATIVE II</t>
  </si>
  <si>
    <t>ADMINISTRATIVE ASSISTANT</t>
  </si>
  <si>
    <t>SR HOTLINE OPERATOR II</t>
  </si>
  <si>
    <t>DEPUTY MANAGER OF LRS TRAINING</t>
  </si>
  <si>
    <t xml:space="preserve">SENIOR EXAMINER  </t>
  </si>
  <si>
    <t>SR ACCOUNTS PAYABLE SPECIALIST</t>
  </si>
  <si>
    <t>ASSOCIATE COUNSEL</t>
  </si>
  <si>
    <t>SENIOR COUNSEL III</t>
  </si>
  <si>
    <t>SENIOR COUNSEL  II</t>
  </si>
  <si>
    <t>SYSTEMS PROGRAMMER IV</t>
  </si>
  <si>
    <t>DEP MAN APPLICATIONS DEVELOPMENT III</t>
  </si>
  <si>
    <t>SR INFO TECH PROG/ANALYST III</t>
  </si>
  <si>
    <t>ASSOC INFO TECH PROG III</t>
  </si>
  <si>
    <t>INFO TECH PROGRAMMER IV</t>
  </si>
  <si>
    <t>SR SYSTEMS ADMINISTRATOR IV</t>
  </si>
  <si>
    <t>ASSNT DEP DIR/INDEXING EDITOR</t>
  </si>
  <si>
    <t>SR EDITORIAL ASSISTANT</t>
  </si>
  <si>
    <t>COMMISSO, AGATINA</t>
  </si>
  <si>
    <t>BENEFITS ADMIN/PAYROLL SPECIALIST</t>
  </si>
  <si>
    <t>SENIOR EXAMINER II/TRAINER</t>
  </si>
  <si>
    <t>9/10/15 - 3/9/16</t>
  </si>
  <si>
    <t>A</t>
  </si>
  <si>
    <t>S</t>
  </si>
  <si>
    <t xml:space="preserve">SULLIVAN, GERARD C. </t>
  </si>
  <si>
    <t xml:space="preserve">NARDOLILLO, WILLIAM </t>
  </si>
  <si>
    <t xml:space="preserve">MELUCCI, SALVADORE </t>
  </si>
  <si>
    <t>Amount</t>
  </si>
  <si>
    <t>55 ELK STREET LLC</t>
  </si>
  <si>
    <t>Base Rent</t>
  </si>
  <si>
    <t>BRENT FLAGLER</t>
  </si>
  <si>
    <t>RefrnceBook/Mag/Map/Subsc SM</t>
  </si>
  <si>
    <t>CDW GOVERNMENT LLC</t>
  </si>
  <si>
    <t>Software Maint &amp; Support</t>
  </si>
  <si>
    <t>CELLCO PARTNERSHIP</t>
  </si>
  <si>
    <t>Cell Phone Service</t>
  </si>
  <si>
    <t>CITI - P CARD CITIBANK NA</t>
  </si>
  <si>
    <t>Postage</t>
  </si>
  <si>
    <t>Office Supplies</t>
  </si>
  <si>
    <t>Vehicle Maint</t>
  </si>
  <si>
    <t>Building and Grounds SupMat</t>
  </si>
  <si>
    <t>DELTA PROPERTIES LLC</t>
  </si>
  <si>
    <t>GLOBAL INDUSTRIES INC</t>
  </si>
  <si>
    <t>Office Furnishings Acquisition</t>
  </si>
  <si>
    <t>HEWLETT PACKARD COMPANY</t>
  </si>
  <si>
    <t>IT Equipment Maint &amp; Support</t>
  </si>
  <si>
    <t>INTERNATIONAL BUSINESS MACHINE</t>
  </si>
  <si>
    <t>KENT M PHILLIPS</t>
  </si>
  <si>
    <t>NATIONAL GRID-UPSTATE UTILITY</t>
  </si>
  <si>
    <t>Electricity Commodity</t>
  </si>
  <si>
    <t>RICOH PRODUCTION PRINT SOLUTIONS</t>
  </si>
  <si>
    <t>RICOH USA INC</t>
  </si>
  <si>
    <t>TIME WARNER CABLE</t>
  </si>
  <si>
    <t>Cable Television Services</t>
  </si>
  <si>
    <t>TVC ALBANY INC</t>
  </si>
  <si>
    <t>Data Management Services</t>
  </si>
  <si>
    <t>VERIZON NEW YORK INC</t>
  </si>
  <si>
    <t>Phone local &amp; long distance</t>
  </si>
  <si>
    <t>WEST PUBLISHING</t>
  </si>
  <si>
    <t>PAETEC COMMUNICATIONS INC</t>
  </si>
  <si>
    <t>NYS ASSEMBLY</t>
  </si>
  <si>
    <t>Office equipment Acquisition</t>
  </si>
  <si>
    <t>CAPITAL DOCUMENT INC</t>
  </si>
  <si>
    <t>Courier-Unarmed</t>
  </si>
  <si>
    <t>FIBER TECHNOLOGIES NETWORKS</t>
  </si>
  <si>
    <t>OFFICE FOR TECHNOLOGY</t>
  </si>
  <si>
    <t>Centralized CIO/OFT Srvcs IS</t>
  </si>
  <si>
    <t>OFFICE OF GENERAL SERVICES</t>
  </si>
  <si>
    <t>Gasoline</t>
  </si>
  <si>
    <t>XEROX CORPORATION</t>
  </si>
  <si>
    <t>ANNESE &amp; ASSOCIATES INC</t>
  </si>
  <si>
    <t>ADV ACCT - BILL DRAFTING COMM - PE CASH</t>
  </si>
  <si>
    <t>CRITICAL ENVIRONMENTAL &amp; POWER EQUIPMENT</t>
  </si>
  <si>
    <t>QOS NETWORKING INC</t>
  </si>
  <si>
    <t>Networking Software</t>
  </si>
  <si>
    <t>Printing/Photo SupMat</t>
  </si>
  <si>
    <t>Commercial Printing Non Adv</t>
  </si>
  <si>
    <t>IP Phones</t>
  </si>
  <si>
    <t>NEW YORK LEGAL PUBLISHING CORPORATION</t>
  </si>
  <si>
    <t>RICOH PRODUCTION PRINT SOLUTIONS LLC</t>
  </si>
  <si>
    <t>THE WALTERS CO AC INC</t>
  </si>
  <si>
    <t>HVAC/Chiller</t>
  </si>
  <si>
    <t>TRI-LIFT INC</t>
  </si>
  <si>
    <t>Office Equipment Repair/Maint</t>
  </si>
  <si>
    <t>KONICA MINOLTA BUSINESS SOLUTIONS USA</t>
  </si>
  <si>
    <t>Multifunction Printer Devices</t>
  </si>
  <si>
    <t>CITY AND STATE NY LLC</t>
  </si>
  <si>
    <t>Newspaper/Billboards</t>
  </si>
  <si>
    <t>ALBANY FIRE EXTINGUISHER SALES AND</t>
  </si>
  <si>
    <t>Fire Alarm/Suppression</t>
  </si>
  <si>
    <t>SUPPLIES DISTRIBUTORS INC</t>
  </si>
  <si>
    <t>Parts &amp; Peripherals</t>
  </si>
  <si>
    <t>PROFESSIONAL FIRE PROTECTION</t>
  </si>
  <si>
    <t>UNISOURCE WORLDWIDE INC</t>
  </si>
  <si>
    <t>Conf/Training - Out of State</t>
  </si>
  <si>
    <t>Building and Grounds Maint</t>
  </si>
  <si>
    <t>P &amp; J COMPUTERS INC</t>
  </si>
  <si>
    <t>FAMILY &amp; CHILDRENS SERVICE OF THE</t>
  </si>
  <si>
    <t>Memberships</t>
  </si>
  <si>
    <t>FORMS WORLD INC</t>
  </si>
  <si>
    <t>Building and Grounds SupMat-Office Supplies</t>
  </si>
  <si>
    <t>COMPUWARE CORPORATION</t>
  </si>
  <si>
    <t>LINDENMEYR MUNROE DIVISION OF CENTRAL</t>
  </si>
  <si>
    <t>OFFICE OF STATE COMPTROLLER</t>
  </si>
  <si>
    <t>TROY BELTING &amp; SUPPLY CO</t>
  </si>
  <si>
    <t>Generators</t>
  </si>
  <si>
    <t>ZOHO CORP</t>
  </si>
  <si>
    <t>KIMBERLY SCOTT INC</t>
  </si>
  <si>
    <t>QUALITY BINDERY SERVICES INC</t>
  </si>
  <si>
    <t>IT Mainframe Printer</t>
  </si>
  <si>
    <t>WINTEC GROUP INC</t>
  </si>
  <si>
    <t>KONICA MINOLTA BUSINESS SOLUTIONS</t>
  </si>
  <si>
    <t>SANDERS FIRE &amp; SAFETY</t>
  </si>
  <si>
    <t>JANICE EISEN</t>
  </si>
  <si>
    <t>0000712859</t>
  </si>
  <si>
    <t>11/19/15 DB2 Class MA</t>
  </si>
  <si>
    <t>Date</t>
  </si>
  <si>
    <t xml:space="preserve">Vendor </t>
  </si>
  <si>
    <t>Voucher No.</t>
  </si>
  <si>
    <t>Description</t>
  </si>
  <si>
    <t>Total Personal Service</t>
  </si>
  <si>
    <t>Total NPS:</t>
  </si>
  <si>
    <t>Travel</t>
  </si>
  <si>
    <t>Total Travel:</t>
  </si>
  <si>
    <t>GRAND TOTAL:</t>
  </si>
  <si>
    <t>TOTAL PERSONAL SERVICE:</t>
  </si>
  <si>
    <t>TOTAL NON-PERSONAL SERVICE:</t>
  </si>
  <si>
    <t>SERVICE DATES</t>
  </si>
  <si>
    <t>PAYROLL TYPE</t>
  </si>
  <si>
    <t>AMOUNT</t>
  </si>
  <si>
    <t>NYS LEGISLATIVE BILL DRAFTING COMMISSION</t>
  </si>
  <si>
    <t>STATEMENT OF DISBURSEMENTS 10/1/15 - 3/31/16</t>
  </si>
  <si>
    <t>LSP</t>
  </si>
  <si>
    <t>10/8/15 - 3/9/16</t>
  </si>
  <si>
    <t>11/16/15 - 3/9/16</t>
  </si>
  <si>
    <t>1/6/16 - 3/9/16</t>
  </si>
  <si>
    <t>1/4/16 - 3/9/16</t>
  </si>
  <si>
    <t>9/10/15 - 1/22/16</t>
  </si>
  <si>
    <t>9/10/15 - 12/31/15</t>
  </si>
  <si>
    <t>9/10/15 - 12/28/15</t>
  </si>
  <si>
    <t>9/10/15 - 10/1/15</t>
  </si>
  <si>
    <t>9/10/15 - 9/24/15</t>
  </si>
  <si>
    <t>2/11/16 - 3/9/16</t>
  </si>
  <si>
    <t>2/18/16 - 3/9/16</t>
  </si>
  <si>
    <t>9/10/15 - 2/27/16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</si>
</sst>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_)"/>
    <numFmt numFmtId="165" formatCode="&quot;$&quot;#,##0.00"/>
    <numFmt numFmtId="166" formatCode="0.000%"/>
  </numFmts>
  <fonts count="16" x14ac:knownFonts="1">
    <font>
      <sz val="10"/>
      <name val="Courier"/>
    </font>
    <font>
      <sz val="10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ourier New"/>
      <family val="3"/>
    </font>
    <font>
      <b/>
      <sz val="11"/>
      <color indexed="14"/>
      <name val="Courier New"/>
      <family val="3"/>
    </font>
    <font>
      <b/>
      <sz val="11"/>
      <color indexed="16"/>
      <name val="Courier New"/>
      <family val="3"/>
    </font>
    <font>
      <b/>
      <sz val="11"/>
      <color indexed="10"/>
      <name val="Courier New"/>
      <family val="3"/>
    </font>
    <font>
      <b/>
      <sz val="11"/>
      <color rgb="FF800000"/>
      <name val="Courier New"/>
      <family val="3"/>
    </font>
    <font>
      <b/>
      <sz val="11"/>
      <color theme="4"/>
      <name val="Courier New"/>
      <family val="3"/>
    </font>
    <font>
      <b/>
      <sz val="11"/>
      <color rgb="FF00B0F0"/>
      <name val="Courier New"/>
      <family val="3"/>
    </font>
    <font>
      <b/>
      <strike/>
      <sz val="11"/>
      <color indexed="16"/>
      <name val="Courier New"/>
      <family val="3"/>
    </font>
    <font>
      <b/>
      <strike/>
      <sz val="11"/>
      <name val="Courier New"/>
      <family val="3"/>
    </font>
    <font>
      <b/>
      <sz val="12"/>
      <color rgb="FF000000"/>
      <name val="Courier New"/>
      <family val="3"/>
    </font>
    <font>
      <b/>
      <sz val="12"/>
      <color theme="1"/>
      <name val="Courier New"/>
      <family val="3"/>
    </font>
    <font>
      <b/>
      <sz val="12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164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164" fontId="0" fillId="0" borderId="0" xfId="0"/>
    <xf numFmtId="164" fontId="4" fillId="0" borderId="0" xfId="0" applyFont="1" applyBorder="1" applyAlignment="1" applyProtection="1">
      <alignment horizontal="left"/>
      <protection locked="0"/>
    </xf>
    <xf numFmtId="164" fontId="4" fillId="0" borderId="0" xfId="0" applyFont="1" applyBorder="1" applyAlignment="1" applyProtection="1">
      <alignment horizontal="center"/>
      <protection locked="0"/>
    </xf>
    <xf numFmtId="164" fontId="5" fillId="0" borderId="0" xfId="0" applyFont="1" applyFill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164" fontId="6" fillId="0" borderId="0" xfId="0" applyFont="1" applyBorder="1" applyAlignment="1" applyProtection="1">
      <alignment horizontal="left"/>
      <protection locked="0"/>
    </xf>
    <xf numFmtId="164" fontId="6" fillId="2" borderId="0" xfId="0" applyFont="1" applyFill="1" applyBorder="1" applyAlignment="1" applyProtection="1">
      <alignment horizontal="left"/>
      <protection locked="0"/>
    </xf>
    <xf numFmtId="165" fontId="6" fillId="0" borderId="0" xfId="0" applyNumberFormat="1" applyFont="1" applyBorder="1" applyProtection="1">
      <protection locked="0"/>
    </xf>
    <xf numFmtId="164" fontId="6" fillId="0" borderId="0" xfId="0" applyFont="1" applyBorder="1"/>
    <xf numFmtId="2" fontId="6" fillId="0" borderId="0" xfId="0" applyNumberFormat="1" applyFont="1" applyBorder="1"/>
    <xf numFmtId="164" fontId="4" fillId="0" borderId="0" xfId="0" applyFont="1" applyBorder="1"/>
    <xf numFmtId="164" fontId="4" fillId="2" borderId="0" xfId="0" applyFont="1" applyFill="1" applyBorder="1"/>
    <xf numFmtId="2" fontId="4" fillId="0" borderId="0" xfId="0" applyNumberFormat="1" applyFont="1" applyBorder="1"/>
    <xf numFmtId="164" fontId="5" fillId="0" borderId="0" xfId="0" applyFont="1" applyFill="1" applyBorder="1"/>
    <xf numFmtId="164" fontId="6" fillId="0" borderId="0" xfId="0" applyFont="1" applyBorder="1" applyProtection="1">
      <protection locked="0"/>
    </xf>
    <xf numFmtId="164" fontId="6" fillId="2" borderId="0" xfId="0" applyFont="1" applyFill="1" applyBorder="1" applyProtection="1"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165" fontId="6" fillId="0" borderId="0" xfId="0" applyNumberFormat="1" applyFont="1" applyBorder="1"/>
    <xf numFmtId="4" fontId="6" fillId="0" borderId="0" xfId="0" applyNumberFormat="1" applyFont="1" applyBorder="1"/>
    <xf numFmtId="166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164" fontId="6" fillId="0" borderId="0" xfId="0" applyFont="1" applyBorder="1" applyAlignment="1">
      <alignment horizontal="right"/>
    </xf>
    <xf numFmtId="164" fontId="7" fillId="0" borderId="0" xfId="0" applyFont="1" applyFill="1" applyBorder="1" applyProtection="1">
      <protection locked="0"/>
    </xf>
    <xf numFmtId="164" fontId="4" fillId="0" borderId="0" xfId="0" applyFont="1" applyFill="1" applyBorder="1" applyProtection="1">
      <protection locked="0"/>
    </xf>
    <xf numFmtId="164" fontId="8" fillId="0" borderId="0" xfId="0" applyFont="1" applyBorder="1" applyAlignment="1" applyProtection="1">
      <alignment horizontal="left"/>
      <protection locked="0"/>
    </xf>
    <xf numFmtId="164" fontId="8" fillId="2" borderId="0" xfId="0" applyFont="1" applyFill="1" applyBorder="1" applyAlignment="1" applyProtection="1">
      <alignment horizontal="left"/>
      <protection locked="0"/>
    </xf>
    <xf numFmtId="164" fontId="7" fillId="0" borderId="0" xfId="0" applyFont="1" applyBorder="1"/>
    <xf numFmtId="164" fontId="9" fillId="0" borderId="0" xfId="0" applyFont="1" applyBorder="1" applyAlignment="1" applyProtection="1">
      <alignment horizontal="left"/>
      <protection locked="0"/>
    </xf>
    <xf numFmtId="164" fontId="9" fillId="2" borderId="0" xfId="0" applyFont="1" applyFill="1" applyBorder="1" applyAlignment="1" applyProtection="1">
      <alignment horizontal="left"/>
      <protection locked="0"/>
    </xf>
    <xf numFmtId="165" fontId="9" fillId="0" borderId="0" xfId="0" applyNumberFormat="1" applyFont="1" applyBorder="1" applyProtection="1">
      <protection locked="0"/>
    </xf>
    <xf numFmtId="164" fontId="9" fillId="0" borderId="0" xfId="0" applyFont="1" applyBorder="1"/>
    <xf numFmtId="2" fontId="9" fillId="0" borderId="0" xfId="0" applyNumberFormat="1" applyFont="1" applyBorder="1"/>
    <xf numFmtId="165" fontId="8" fillId="0" borderId="0" xfId="0" applyNumberFormat="1" applyFont="1" applyBorder="1" applyProtection="1">
      <protection locked="0"/>
    </xf>
    <xf numFmtId="164" fontId="4" fillId="2" borderId="0" xfId="0" applyFont="1" applyFill="1" applyBorder="1" applyAlignment="1" applyProtection="1">
      <alignment horizontal="left"/>
      <protection locked="0"/>
    </xf>
    <xf numFmtId="165" fontId="10" fillId="0" borderId="0" xfId="0" applyNumberFormat="1" applyFont="1" applyBorder="1" applyProtection="1">
      <protection locked="0"/>
    </xf>
    <xf numFmtId="164" fontId="4" fillId="3" borderId="0" xfId="0" applyFont="1" applyFill="1" applyBorder="1" applyAlignment="1" applyProtection="1">
      <alignment horizontal="left"/>
      <protection locked="0"/>
    </xf>
    <xf numFmtId="164" fontId="4" fillId="3" borderId="0" xfId="0" applyFont="1" applyFill="1" applyBorder="1" applyAlignment="1" applyProtection="1">
      <alignment horizontal="center"/>
      <protection locked="0"/>
    </xf>
    <xf numFmtId="164" fontId="4" fillId="3" borderId="0" xfId="0" applyFont="1" applyFill="1" applyBorder="1" applyProtection="1">
      <protection locked="0"/>
    </xf>
    <xf numFmtId="2" fontId="4" fillId="3" borderId="0" xfId="0" applyNumberFormat="1" applyFont="1" applyFill="1" applyBorder="1"/>
    <xf numFmtId="164" fontId="5" fillId="3" borderId="0" xfId="0" applyFont="1" applyFill="1" applyBorder="1" applyProtection="1">
      <protection locked="0"/>
    </xf>
    <xf numFmtId="2" fontId="4" fillId="3" borderId="0" xfId="0" applyNumberFormat="1" applyFont="1" applyFill="1" applyBorder="1" applyProtection="1">
      <protection locked="0"/>
    </xf>
    <xf numFmtId="164" fontId="6" fillId="3" borderId="0" xfId="0" applyFont="1" applyFill="1" applyBorder="1" applyAlignment="1" applyProtection="1">
      <alignment horizontal="left"/>
      <protection locked="0"/>
    </xf>
    <xf numFmtId="14" fontId="6" fillId="3" borderId="0" xfId="0" applyNumberFormat="1" applyFont="1" applyFill="1" applyBorder="1" applyAlignment="1" applyProtection="1">
      <alignment horizontal="left"/>
      <protection locked="0"/>
    </xf>
    <xf numFmtId="165" fontId="6" fillId="3" borderId="0" xfId="0" applyNumberFormat="1" applyFont="1" applyFill="1" applyBorder="1"/>
    <xf numFmtId="165" fontId="11" fillId="3" borderId="0" xfId="0" applyNumberFormat="1" applyFont="1" applyFill="1" applyBorder="1"/>
    <xf numFmtId="4" fontId="11" fillId="3" borderId="0" xfId="0" applyNumberFormat="1" applyFont="1" applyFill="1" applyBorder="1"/>
    <xf numFmtId="166" fontId="6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right"/>
    </xf>
    <xf numFmtId="164" fontId="6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164" fontId="6" fillId="3" borderId="0" xfId="0" applyFont="1" applyFill="1" applyBorder="1" applyAlignment="1">
      <alignment horizontal="right"/>
    </xf>
    <xf numFmtId="2" fontId="6" fillId="3" borderId="0" xfId="0" applyNumberFormat="1" applyFont="1" applyFill="1" applyBorder="1"/>
    <xf numFmtId="164" fontId="4" fillId="3" borderId="0" xfId="0" applyFont="1" applyFill="1" applyBorder="1"/>
    <xf numFmtId="164" fontId="7" fillId="3" borderId="0" xfId="0" applyFont="1" applyFill="1" applyBorder="1"/>
    <xf numFmtId="164" fontId="4" fillId="3" borderId="0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left"/>
    </xf>
    <xf numFmtId="2" fontId="12" fillId="3" borderId="0" xfId="0" applyNumberFormat="1" applyFont="1" applyFill="1" applyBorder="1"/>
    <xf numFmtId="166" fontId="11" fillId="3" borderId="0" xfId="0" applyNumberFormat="1" applyFont="1" applyFill="1" applyBorder="1" applyAlignment="1">
      <alignment horizontal="center"/>
    </xf>
    <xf numFmtId="165" fontId="11" fillId="3" borderId="0" xfId="0" applyNumberFormat="1" applyFont="1" applyFill="1" applyBorder="1" applyAlignment="1">
      <alignment horizontal="right"/>
    </xf>
    <xf numFmtId="164" fontId="11" fillId="3" borderId="0" xfId="0" applyFont="1" applyFill="1" applyBorder="1"/>
    <xf numFmtId="2" fontId="11" fillId="3" borderId="0" xfId="0" applyNumberFormat="1" applyFont="1" applyFill="1" applyBorder="1" applyAlignment="1">
      <alignment horizontal="center"/>
    </xf>
    <xf numFmtId="164" fontId="11" fillId="3" borderId="0" xfId="0" applyFont="1" applyFill="1" applyBorder="1" applyAlignment="1">
      <alignment horizontal="right"/>
    </xf>
    <xf numFmtId="165" fontId="6" fillId="3" borderId="0" xfId="0" applyNumberFormat="1" applyFont="1" applyFill="1" applyBorder="1" applyProtection="1">
      <protection locked="0"/>
    </xf>
    <xf numFmtId="165" fontId="11" fillId="3" borderId="0" xfId="0" applyNumberFormat="1" applyFont="1" applyFill="1" applyBorder="1" applyProtection="1">
      <protection locked="0"/>
    </xf>
    <xf numFmtId="4" fontId="11" fillId="3" borderId="0" xfId="0" applyNumberFormat="1" applyFont="1" applyFill="1" applyBorder="1" applyProtection="1">
      <protection locked="0"/>
    </xf>
    <xf numFmtId="166" fontId="6" fillId="3" borderId="0" xfId="0" applyNumberFormat="1" applyFont="1" applyFill="1" applyBorder="1" applyAlignment="1" applyProtection="1">
      <alignment horizontal="center"/>
      <protection locked="0"/>
    </xf>
    <xf numFmtId="164" fontId="6" fillId="3" borderId="0" xfId="0" applyFont="1" applyFill="1" applyBorder="1" applyProtection="1"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164" fontId="5" fillId="3" borderId="0" xfId="0" applyFont="1" applyFill="1" applyBorder="1"/>
    <xf numFmtId="14" fontId="6" fillId="3" borderId="0" xfId="0" applyNumberFormat="1" applyFont="1" applyFill="1" applyBorder="1"/>
    <xf numFmtId="164" fontId="14" fillId="0" borderId="0" xfId="0" applyFont="1" applyBorder="1" applyAlignment="1">
      <alignment horizontal="center"/>
    </xf>
    <xf numFmtId="164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164" fontId="15" fillId="0" borderId="0" xfId="0" applyFont="1" applyBorder="1" applyAlignment="1">
      <alignment horizontal="center"/>
    </xf>
    <xf numFmtId="164" fontId="13" fillId="4" borderId="0" xfId="0" applyFont="1" applyFill="1" applyBorder="1" applyAlignment="1">
      <alignment horizontal="center" vertical="top"/>
    </xf>
    <xf numFmtId="164" fontId="14" fillId="0" borderId="0" xfId="0" applyFont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164" fontId="4" fillId="0" borderId="0" xfId="0" applyFont="1" applyBorder="1" applyAlignment="1">
      <alignment horizontal="center"/>
    </xf>
    <xf numFmtId="164" fontId="6" fillId="2" borderId="0" xfId="0" applyFont="1" applyFill="1" applyBorder="1"/>
    <xf numFmtId="14" fontId="6" fillId="0" borderId="0" xfId="0" applyNumberFormat="1" applyFont="1" applyBorder="1" applyAlignment="1">
      <alignment horizontal="left"/>
    </xf>
    <xf numFmtId="165" fontId="11" fillId="0" borderId="0" xfId="0" applyNumberFormat="1" applyFont="1" applyBorder="1"/>
    <xf numFmtId="4" fontId="11" fillId="0" borderId="0" xfId="0" applyNumberFormat="1" applyFont="1" applyBorder="1"/>
    <xf numFmtId="164" fontId="4" fillId="0" borderId="0" xfId="0" applyFont="1" applyBorder="1" applyAlignment="1">
      <alignment horizontal="left"/>
    </xf>
    <xf numFmtId="164" fontId="4" fillId="3" borderId="0" xfId="0" applyFont="1" applyFill="1" applyBorder="1" applyAlignment="1">
      <alignment horizontal="left"/>
    </xf>
    <xf numFmtId="14" fontId="15" fillId="0" borderId="0" xfId="0" applyNumberFormat="1" applyFont="1" applyFill="1" applyBorder="1" applyAlignment="1">
      <alignment horizontal="left" vertical="center"/>
    </xf>
    <xf numFmtId="164" fontId="13" fillId="4" borderId="0" xfId="0" applyFont="1" applyFill="1" applyBorder="1" applyAlignment="1">
      <alignment horizontal="left" vertical="top"/>
    </xf>
    <xf numFmtId="14" fontId="14" fillId="0" borderId="0" xfId="0" applyNumberFormat="1" applyFont="1" applyBorder="1" applyAlignment="1">
      <alignment horizontal="left" wrapText="1"/>
    </xf>
    <xf numFmtId="2" fontId="4" fillId="0" borderId="0" xfId="1" applyNumberFormat="1" applyFont="1" applyBorder="1" applyProtection="1">
      <protection locked="0"/>
    </xf>
    <xf numFmtId="165" fontId="6" fillId="0" borderId="0" xfId="1" applyNumberFormat="1" applyFont="1" applyBorder="1" applyProtection="1">
      <protection locked="0"/>
    </xf>
    <xf numFmtId="4" fontId="6" fillId="0" borderId="0" xfId="1" applyNumberFormat="1" applyFont="1" applyBorder="1" applyProtection="1">
      <protection locked="0"/>
    </xf>
    <xf numFmtId="166" fontId="6" fillId="0" borderId="0" xfId="2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right"/>
    </xf>
    <xf numFmtId="8" fontId="6" fillId="0" borderId="0" xfId="1" applyFont="1" applyFill="1" applyBorder="1" applyProtection="1">
      <protection locked="0" hidden="1"/>
    </xf>
    <xf numFmtId="2" fontId="6" fillId="0" borderId="0" xfId="2" applyNumberFormat="1" applyFont="1" applyBorder="1" applyAlignment="1">
      <alignment horizontal="center"/>
    </xf>
    <xf numFmtId="8" fontId="6" fillId="0" borderId="0" xfId="1" applyNumberFormat="1" applyFont="1" applyFill="1" applyBorder="1" applyProtection="1">
      <protection locked="0"/>
    </xf>
    <xf numFmtId="8" fontId="6" fillId="0" borderId="0" xfId="1" applyFont="1" applyBorder="1" applyAlignment="1">
      <alignment horizontal="right"/>
    </xf>
    <xf numFmtId="2" fontId="5" fillId="0" borderId="0" xfId="2" applyNumberFormat="1" applyFont="1" applyBorder="1" applyAlignment="1">
      <alignment horizontal="right"/>
    </xf>
    <xf numFmtId="2" fontId="4" fillId="0" borderId="0" xfId="2" applyNumberFormat="1" applyFont="1" applyBorder="1" applyAlignment="1">
      <alignment horizontal="right"/>
    </xf>
    <xf numFmtId="14" fontId="8" fillId="0" borderId="0" xfId="0" applyNumberFormat="1" applyFont="1" applyBorder="1" applyAlignment="1" applyProtection="1">
      <alignment horizontal="left"/>
      <protection locked="0"/>
    </xf>
    <xf numFmtId="14" fontId="9" fillId="0" borderId="0" xfId="0" applyNumberFormat="1" applyFont="1" applyBorder="1" applyAlignment="1" applyProtection="1">
      <alignment horizontal="left"/>
      <protection locked="0"/>
    </xf>
    <xf numFmtId="165" fontId="9" fillId="0" borderId="0" xfId="1" applyNumberFormat="1" applyFont="1" applyBorder="1" applyProtection="1">
      <protection locked="0"/>
    </xf>
    <xf numFmtId="166" fontId="9" fillId="0" borderId="0" xfId="2" applyNumberFormat="1" applyFont="1" applyBorder="1" applyAlignment="1">
      <alignment horizontal="center"/>
    </xf>
    <xf numFmtId="165" fontId="9" fillId="0" borderId="0" xfId="2" applyNumberFormat="1" applyFont="1" applyBorder="1" applyAlignment="1">
      <alignment horizontal="right"/>
    </xf>
    <xf numFmtId="8" fontId="9" fillId="0" borderId="0" xfId="1" applyFont="1" applyFill="1" applyBorder="1" applyProtection="1">
      <protection locked="0" hidden="1"/>
    </xf>
    <xf numFmtId="2" fontId="9" fillId="0" borderId="0" xfId="2" applyNumberFormat="1" applyFont="1" applyBorder="1" applyAlignment="1">
      <alignment horizontal="center"/>
    </xf>
    <xf numFmtId="8" fontId="9" fillId="0" borderId="0" xfId="1" applyNumberFormat="1" applyFont="1" applyFill="1" applyBorder="1" applyProtection="1">
      <protection locked="0"/>
    </xf>
    <xf numFmtId="8" fontId="9" fillId="0" borderId="0" xfId="1" applyFont="1" applyBorder="1" applyAlignment="1">
      <alignment horizontal="right"/>
    </xf>
    <xf numFmtId="165" fontId="8" fillId="0" borderId="0" xfId="1" applyNumberFormat="1" applyFont="1" applyBorder="1" applyProtection="1">
      <protection locked="0"/>
    </xf>
    <xf numFmtId="165" fontId="10" fillId="0" borderId="0" xfId="1" applyNumberFormat="1" applyFont="1" applyBorder="1" applyProtection="1">
      <protection locked="0"/>
    </xf>
    <xf numFmtId="8" fontId="10" fillId="0" borderId="0" xfId="1" applyFont="1" applyFill="1" applyBorder="1" applyProtection="1">
      <protection locked="0" hidden="1"/>
    </xf>
    <xf numFmtId="166" fontId="10" fillId="0" borderId="0" xfId="2" applyNumberFormat="1" applyFont="1" applyBorder="1" applyAlignment="1">
      <alignment horizontal="center"/>
    </xf>
    <xf numFmtId="2" fontId="10" fillId="0" borderId="0" xfId="2" applyNumberFormat="1" applyFont="1" applyBorder="1" applyAlignment="1">
      <alignment horizontal="center"/>
    </xf>
    <xf numFmtId="164" fontId="13" fillId="4" borderId="0" xfId="0" applyFont="1" applyFill="1" applyBorder="1" applyAlignment="1">
      <alignment horizontal="center" vertical="top" wrapText="1"/>
    </xf>
    <xf numFmtId="14" fontId="14" fillId="0" borderId="0" xfId="0" applyNumberFormat="1" applyFont="1" applyBorder="1" applyAlignment="1">
      <alignment horizontal="left"/>
    </xf>
    <xf numFmtId="164" fontId="14" fillId="0" borderId="0" xfId="0" applyFont="1" applyBorder="1" applyAlignment="1">
      <alignment horizontal="left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>
      <alignment horizontal="right"/>
    </xf>
    <xf numFmtId="4" fontId="4" fillId="3" borderId="0" xfId="0" applyNumberFormat="1" applyFont="1" applyFill="1" applyBorder="1" applyAlignment="1" applyProtection="1">
      <alignment horizontal="right"/>
      <protection locked="0"/>
    </xf>
    <xf numFmtId="4" fontId="4" fillId="3" borderId="0" xfId="0" applyNumberFormat="1" applyFont="1" applyFill="1" applyBorder="1" applyAlignment="1">
      <alignment horizontal="right"/>
    </xf>
    <xf numFmtId="4" fontId="13" fillId="4" borderId="0" xfId="1" applyNumberFormat="1" applyFont="1" applyFill="1" applyBorder="1" applyAlignment="1">
      <alignment horizontal="right" vertical="top"/>
    </xf>
    <xf numFmtId="4" fontId="15" fillId="0" borderId="0" xfId="1" applyNumberFormat="1" applyFont="1" applyFill="1" applyBorder="1" applyAlignment="1">
      <alignment horizontal="right" vertical="center"/>
    </xf>
    <xf numFmtId="4" fontId="14" fillId="0" borderId="0" xfId="1" applyNumberFormat="1" applyFont="1" applyBorder="1" applyAlignment="1">
      <alignment horizontal="right"/>
    </xf>
    <xf numFmtId="4" fontId="14" fillId="0" borderId="0" xfId="1" applyNumberFormat="1" applyFont="1" applyBorder="1" applyAlignment="1">
      <alignment horizontal="right" wrapText="1"/>
    </xf>
    <xf numFmtId="164" fontId="4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DN547"/>
  <sheetViews>
    <sheetView showGridLines="0" tabSelected="1" zoomScale="75" zoomScaleNormal="75" workbookViewId="0">
      <selection activeCell="K516" sqref="K516"/>
    </sheetView>
  </sheetViews>
  <sheetFormatPr defaultColWidth="15.625" defaultRowHeight="20.100000000000001" customHeight="1" x14ac:dyDescent="0.3"/>
  <cols>
    <col min="1" max="1" width="37" style="83" customWidth="1"/>
    <col min="2" max="2" width="57.5" style="78" bestFit="1" customWidth="1"/>
    <col min="3" max="4" width="50.25" style="78" customWidth="1"/>
    <col min="5" max="5" width="19.25" style="117" bestFit="1" customWidth="1"/>
    <col min="6" max="6" width="12.75" style="12" customWidth="1"/>
    <col min="7" max="7" width="12.75" style="13" customWidth="1"/>
    <col min="8" max="8" width="16.25" style="13" customWidth="1"/>
    <col min="9" max="10" width="14.375" style="13" customWidth="1"/>
    <col min="11" max="23" width="12.75" style="12" customWidth="1"/>
    <col min="24" max="24" width="32.5" style="8" bestFit="1" customWidth="1"/>
    <col min="25" max="25" width="0.5" style="79" customWidth="1"/>
    <col min="26" max="26" width="13.875" style="80" bestFit="1" customWidth="1"/>
    <col min="27" max="27" width="38.625" style="8" customWidth="1"/>
    <col min="28" max="28" width="12.75" style="17" customWidth="1"/>
    <col min="29" max="29" width="16.125" style="17" bestFit="1" customWidth="1"/>
    <col min="30" max="30" width="14.375" style="81" customWidth="1"/>
    <col min="31" max="31" width="14.375" style="82" customWidth="1"/>
    <col min="32" max="32" width="15.375" style="19" bestFit="1" customWidth="1"/>
    <col min="33" max="33" width="14.75" style="20" bestFit="1" customWidth="1"/>
    <col min="34" max="34" width="14.5" style="8" bestFit="1" customWidth="1"/>
    <col min="35" max="35" width="15.375" style="19" bestFit="1" customWidth="1"/>
    <col min="36" max="36" width="15.375" style="21" customWidth="1"/>
    <col min="37" max="37" width="14.5" style="8" bestFit="1" customWidth="1"/>
    <col min="38" max="38" width="16" style="22" bestFit="1" customWidth="1"/>
    <col min="39" max="39" width="19.5" style="8" bestFit="1" customWidth="1"/>
    <col min="40" max="40" width="15.625" style="9"/>
    <col min="41" max="65" width="15.625" style="8"/>
    <col min="66" max="16384" width="15.625" style="10"/>
  </cols>
  <sheetData>
    <row r="1" spans="1:118" ht="20.100000000000001" customHeight="1" x14ac:dyDescent="0.3">
      <c r="A1" s="124" t="s">
        <v>463</v>
      </c>
      <c r="B1" s="124"/>
      <c r="C1" s="124"/>
      <c r="D1" s="124"/>
      <c r="E1" s="124"/>
    </row>
    <row r="2" spans="1:118" ht="20.100000000000001" customHeight="1" x14ac:dyDescent="0.3">
      <c r="A2" s="124" t="s">
        <v>464</v>
      </c>
      <c r="B2" s="124"/>
      <c r="C2" s="124"/>
      <c r="D2" s="124"/>
      <c r="E2" s="124"/>
    </row>
    <row r="4" spans="1:118" s="11" customFormat="1" ht="20.100000000000001" customHeight="1" x14ac:dyDescent="0.3">
      <c r="A4" s="1" t="s">
        <v>2</v>
      </c>
      <c r="B4" s="2"/>
      <c r="C4" s="2"/>
      <c r="D4" s="2"/>
      <c r="E4" s="116"/>
      <c r="F4" s="88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6"/>
      <c r="Z4" s="16"/>
      <c r="AA4" s="5"/>
      <c r="AB4" s="7"/>
      <c r="AC4" s="89"/>
      <c r="AD4" s="89"/>
      <c r="AE4" s="90"/>
      <c r="AF4" s="91"/>
      <c r="AG4" s="92"/>
      <c r="AH4" s="93"/>
      <c r="AI4" s="91"/>
      <c r="AJ4" s="94"/>
      <c r="AK4" s="95"/>
      <c r="AL4" s="96"/>
      <c r="AM4" s="8"/>
      <c r="AN4" s="9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</row>
    <row r="5" spans="1:118" ht="20.100000000000001" customHeight="1" x14ac:dyDescent="0.3">
      <c r="A5" s="1" t="s">
        <v>79</v>
      </c>
      <c r="B5" s="2" t="s">
        <v>80</v>
      </c>
      <c r="C5" s="2" t="s">
        <v>460</v>
      </c>
      <c r="D5" s="2" t="s">
        <v>461</v>
      </c>
      <c r="E5" s="117" t="s">
        <v>462</v>
      </c>
      <c r="X5" s="14"/>
      <c r="Y5" s="15"/>
      <c r="Z5" s="16"/>
      <c r="AA5" s="14"/>
      <c r="AD5" s="17"/>
      <c r="AE5" s="18"/>
    </row>
    <row r="6" spans="1:118" ht="20.100000000000001" customHeight="1" x14ac:dyDescent="0.3">
      <c r="A6" s="1"/>
      <c r="B6" s="2"/>
      <c r="C6" s="2"/>
      <c r="D6" s="2"/>
      <c r="X6" s="14"/>
      <c r="Y6" s="15"/>
      <c r="Z6" s="16"/>
      <c r="AA6" s="14"/>
      <c r="AD6" s="17"/>
      <c r="AE6" s="18"/>
    </row>
    <row r="7" spans="1:118" ht="20.100000000000001" customHeight="1" x14ac:dyDescent="0.3">
      <c r="A7" s="1" t="s">
        <v>221</v>
      </c>
      <c r="B7" s="2" t="s">
        <v>25</v>
      </c>
      <c r="C7" s="2" t="s">
        <v>354</v>
      </c>
      <c r="D7" s="2" t="s">
        <v>355</v>
      </c>
      <c r="E7" s="116">
        <v>14057.029999999995</v>
      </c>
      <c r="F7" s="88"/>
      <c r="G7" s="97"/>
      <c r="H7" s="3"/>
      <c r="I7" s="3"/>
      <c r="J7" s="2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6"/>
      <c r="Z7" s="16"/>
      <c r="AA7" s="5"/>
      <c r="AB7" s="7"/>
      <c r="AC7" s="89"/>
      <c r="AD7" s="7"/>
      <c r="AE7" s="89"/>
      <c r="AF7" s="91"/>
      <c r="AG7" s="92"/>
      <c r="AH7" s="93"/>
      <c r="AI7" s="91"/>
      <c r="AJ7" s="94"/>
      <c r="AK7" s="95"/>
      <c r="AL7" s="96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118" ht="20.100000000000001" customHeight="1" x14ac:dyDescent="0.3">
      <c r="A8" s="1" t="s">
        <v>276</v>
      </c>
      <c r="B8" s="2" t="s">
        <v>179</v>
      </c>
      <c r="C8" s="2" t="s">
        <v>354</v>
      </c>
      <c r="D8" s="2" t="s">
        <v>355</v>
      </c>
      <c r="E8" s="116">
        <v>27287.520000000008</v>
      </c>
      <c r="F8" s="88"/>
      <c r="G8" s="98"/>
      <c r="H8" s="24"/>
      <c r="I8" s="24"/>
      <c r="J8" s="2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5"/>
      <c r="Y8" s="26"/>
      <c r="Z8" s="99"/>
      <c r="AA8" s="25"/>
      <c r="AB8" s="7"/>
      <c r="AC8" s="89"/>
      <c r="AD8" s="7"/>
      <c r="AE8" s="89"/>
      <c r="AF8" s="91"/>
      <c r="AG8" s="92"/>
      <c r="AH8" s="93"/>
      <c r="AI8" s="91"/>
      <c r="AJ8" s="94"/>
      <c r="AK8" s="95"/>
      <c r="AL8" s="96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118" ht="20.100000000000001" customHeight="1" x14ac:dyDescent="0.3">
      <c r="A9" s="1" t="s">
        <v>119</v>
      </c>
      <c r="B9" s="2" t="s">
        <v>235</v>
      </c>
      <c r="C9" s="2" t="s">
        <v>354</v>
      </c>
      <c r="D9" s="2" t="s">
        <v>355</v>
      </c>
      <c r="E9" s="116">
        <v>28796.69000000001</v>
      </c>
      <c r="F9" s="88"/>
      <c r="G9" s="97"/>
      <c r="H9" s="3"/>
      <c r="I9" s="3"/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6"/>
      <c r="Z9" s="16"/>
      <c r="AA9" s="5"/>
      <c r="AB9" s="7"/>
      <c r="AC9" s="89"/>
      <c r="AD9" s="7"/>
      <c r="AE9" s="89"/>
      <c r="AF9" s="91"/>
      <c r="AG9" s="92"/>
      <c r="AH9" s="93"/>
      <c r="AI9" s="91"/>
      <c r="AJ9" s="94"/>
      <c r="AK9" s="95"/>
      <c r="AL9" s="96"/>
      <c r="BL9" s="10"/>
      <c r="BM9" s="10"/>
    </row>
    <row r="10" spans="1:118" ht="20.100000000000001" customHeight="1" x14ac:dyDescent="0.3">
      <c r="A10" s="1" t="s">
        <v>297</v>
      </c>
      <c r="B10" s="2" t="s">
        <v>33</v>
      </c>
      <c r="C10" s="2" t="s">
        <v>354</v>
      </c>
      <c r="D10" s="2" t="s">
        <v>355</v>
      </c>
      <c r="E10" s="116">
        <v>13480.849999999999</v>
      </c>
      <c r="F10" s="88"/>
      <c r="G10" s="97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25"/>
      <c r="Y10" s="26"/>
      <c r="Z10" s="99"/>
      <c r="AA10" s="25"/>
      <c r="AB10" s="7"/>
      <c r="AC10" s="89"/>
      <c r="AD10" s="7"/>
      <c r="AE10" s="89"/>
      <c r="AF10" s="91"/>
      <c r="AG10" s="92"/>
      <c r="AH10" s="93"/>
      <c r="AI10" s="91"/>
      <c r="AJ10" s="94"/>
      <c r="AK10" s="95"/>
      <c r="AL10" s="96"/>
    </row>
    <row r="11" spans="1:118" ht="20.100000000000001" customHeight="1" x14ac:dyDescent="0.3">
      <c r="A11" s="1" t="s">
        <v>73</v>
      </c>
      <c r="B11" s="2" t="s">
        <v>231</v>
      </c>
      <c r="C11" s="2" t="s">
        <v>354</v>
      </c>
      <c r="D11" s="2" t="s">
        <v>355</v>
      </c>
      <c r="E11" s="116">
        <v>28089.100000000006</v>
      </c>
      <c r="F11" s="88"/>
      <c r="G11" s="97"/>
      <c r="H11" s="3"/>
      <c r="I11" s="3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6"/>
      <c r="Z11" s="16"/>
      <c r="AA11" s="5"/>
      <c r="AB11" s="7"/>
      <c r="AC11" s="89"/>
      <c r="AD11" s="7"/>
      <c r="AE11" s="89"/>
      <c r="AF11" s="91"/>
      <c r="AG11" s="92"/>
      <c r="AH11" s="93"/>
      <c r="AI11" s="91"/>
      <c r="AJ11" s="94"/>
      <c r="AK11" s="95"/>
      <c r="AL11" s="96"/>
    </row>
    <row r="12" spans="1:118" ht="20.100000000000001" customHeight="1" x14ac:dyDescent="0.3">
      <c r="A12" s="1" t="s">
        <v>123</v>
      </c>
      <c r="B12" s="2" t="s">
        <v>307</v>
      </c>
      <c r="C12" s="2" t="s">
        <v>354</v>
      </c>
      <c r="D12" s="2" t="s">
        <v>355</v>
      </c>
      <c r="E12" s="116">
        <v>24488.570000000003</v>
      </c>
      <c r="F12" s="88"/>
      <c r="G12" s="97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6"/>
      <c r="Z12" s="16"/>
      <c r="AA12" s="5"/>
      <c r="AB12" s="7"/>
      <c r="AC12" s="89"/>
      <c r="AD12" s="7"/>
      <c r="AE12" s="89"/>
      <c r="AF12" s="91"/>
      <c r="AG12" s="92"/>
      <c r="AH12" s="93"/>
      <c r="AI12" s="91"/>
      <c r="AJ12" s="94"/>
      <c r="AK12" s="95"/>
      <c r="AL12" s="96"/>
      <c r="BL12" s="10"/>
      <c r="BM12" s="10"/>
    </row>
    <row r="13" spans="1:118" s="27" customFormat="1" ht="20.100000000000001" customHeight="1" x14ac:dyDescent="0.3">
      <c r="A13" s="1" t="s">
        <v>223</v>
      </c>
      <c r="B13" s="2" t="s">
        <v>316</v>
      </c>
      <c r="C13" s="2" t="s">
        <v>354</v>
      </c>
      <c r="D13" s="2" t="s">
        <v>355</v>
      </c>
      <c r="E13" s="116">
        <v>17314.52</v>
      </c>
      <c r="F13" s="88"/>
      <c r="G13" s="97"/>
      <c r="H13" s="3"/>
      <c r="I13" s="3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6"/>
      <c r="Z13" s="16"/>
      <c r="AA13" s="5"/>
      <c r="AB13" s="7"/>
      <c r="AC13" s="89"/>
      <c r="AD13" s="7"/>
      <c r="AE13" s="89"/>
      <c r="AF13" s="91"/>
      <c r="AG13" s="92"/>
      <c r="AH13" s="93"/>
      <c r="AI13" s="91"/>
      <c r="AJ13" s="94"/>
      <c r="AK13" s="95"/>
      <c r="AL13" s="96"/>
      <c r="AM13" s="8"/>
      <c r="AN13" s="9"/>
      <c r="AO13" s="8"/>
    </row>
    <row r="14" spans="1:118" ht="20.100000000000001" customHeight="1" x14ac:dyDescent="0.3">
      <c r="A14" s="1" t="s">
        <v>41</v>
      </c>
      <c r="B14" s="2" t="s">
        <v>190</v>
      </c>
      <c r="C14" s="2" t="s">
        <v>354</v>
      </c>
      <c r="D14" s="2" t="s">
        <v>355</v>
      </c>
      <c r="E14" s="116">
        <v>28275</v>
      </c>
      <c r="F14" s="88"/>
      <c r="G14" s="97"/>
      <c r="H14" s="3"/>
      <c r="I14" s="3"/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6"/>
      <c r="Z14" s="16"/>
      <c r="AA14" s="5"/>
      <c r="AB14" s="7"/>
      <c r="AC14" s="89"/>
      <c r="AD14" s="7"/>
      <c r="AE14" s="89"/>
      <c r="AF14" s="91"/>
      <c r="AG14" s="92"/>
      <c r="AH14" s="93"/>
      <c r="AI14" s="91"/>
      <c r="AJ14" s="94"/>
      <c r="AK14" s="95"/>
      <c r="AL14" s="96"/>
    </row>
    <row r="15" spans="1:118" ht="20.100000000000001" customHeight="1" x14ac:dyDescent="0.3">
      <c r="A15" s="1" t="s">
        <v>9</v>
      </c>
      <c r="B15" s="2" t="s">
        <v>352</v>
      </c>
      <c r="C15" s="2" t="s">
        <v>354</v>
      </c>
      <c r="D15" s="2" t="s">
        <v>355</v>
      </c>
      <c r="E15" s="116">
        <v>35037.440000000002</v>
      </c>
      <c r="F15" s="88"/>
      <c r="G15" s="97"/>
      <c r="H15" s="3"/>
      <c r="I15" s="3"/>
      <c r="J15" s="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6"/>
      <c r="Z15" s="16"/>
      <c r="AA15" s="5"/>
      <c r="AB15" s="7"/>
      <c r="AC15" s="89"/>
      <c r="AD15" s="7"/>
      <c r="AE15" s="89"/>
      <c r="AF15" s="91"/>
      <c r="AG15" s="92"/>
      <c r="AH15" s="93"/>
      <c r="AI15" s="91"/>
      <c r="AJ15" s="94"/>
      <c r="AK15" s="95"/>
      <c r="AL15" s="96"/>
    </row>
    <row r="16" spans="1:118" ht="20.100000000000001" customHeight="1" x14ac:dyDescent="0.3">
      <c r="A16" s="1" t="s">
        <v>314</v>
      </c>
      <c r="B16" s="2" t="s">
        <v>33</v>
      </c>
      <c r="C16" s="2" t="s">
        <v>466</v>
      </c>
      <c r="D16" s="2" t="s">
        <v>355</v>
      </c>
      <c r="E16" s="116">
        <v>10744.23</v>
      </c>
      <c r="F16" s="88"/>
      <c r="G16" s="98"/>
      <c r="H16" s="24"/>
      <c r="I16" s="3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25"/>
      <c r="Y16" s="26"/>
      <c r="Z16" s="99"/>
      <c r="AA16" s="25"/>
      <c r="AB16" s="7"/>
      <c r="AC16" s="89"/>
      <c r="AD16" s="7"/>
      <c r="AE16" s="89"/>
      <c r="AF16" s="91"/>
      <c r="AG16" s="92"/>
      <c r="AH16" s="93"/>
      <c r="AI16" s="91"/>
      <c r="AJ16" s="94"/>
      <c r="AK16" s="95"/>
      <c r="AL16" s="96"/>
    </row>
    <row r="17" spans="1:118" ht="20.100000000000001" customHeight="1" x14ac:dyDescent="0.3">
      <c r="A17" s="1" t="s">
        <v>48</v>
      </c>
      <c r="B17" s="2" t="s">
        <v>192</v>
      </c>
      <c r="C17" s="2" t="s">
        <v>354</v>
      </c>
      <c r="D17" s="2" t="s">
        <v>355</v>
      </c>
      <c r="E17" s="116">
        <v>32845.410000000003</v>
      </c>
      <c r="F17" s="88"/>
      <c r="G17" s="97"/>
      <c r="H17" s="3"/>
      <c r="I17" s="3"/>
      <c r="J17" s="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6"/>
      <c r="Z17" s="16"/>
      <c r="AA17" s="5"/>
      <c r="AB17" s="7"/>
      <c r="AC17" s="89"/>
      <c r="AD17" s="7"/>
      <c r="AE17" s="89"/>
      <c r="AF17" s="91"/>
      <c r="AG17" s="92"/>
      <c r="AH17" s="93"/>
      <c r="AI17" s="91"/>
      <c r="AJ17" s="94"/>
      <c r="AK17" s="95"/>
      <c r="AL17" s="96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118" s="27" customFormat="1" ht="20.100000000000001" customHeight="1" x14ac:dyDescent="0.3">
      <c r="A18" s="1" t="s">
        <v>112</v>
      </c>
      <c r="B18" s="2" t="s">
        <v>3</v>
      </c>
      <c r="C18" s="2" t="s">
        <v>354</v>
      </c>
      <c r="D18" s="2" t="s">
        <v>355</v>
      </c>
      <c r="E18" s="116">
        <v>75851.360000000001</v>
      </c>
      <c r="F18" s="88"/>
      <c r="G18" s="97"/>
      <c r="H18" s="3"/>
      <c r="I18" s="3"/>
      <c r="J18" s="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6"/>
      <c r="Z18" s="16"/>
      <c r="AA18" s="5"/>
      <c r="AB18" s="7"/>
      <c r="AC18" s="89"/>
      <c r="AD18" s="7"/>
      <c r="AE18" s="89"/>
      <c r="AF18" s="91"/>
      <c r="AG18" s="92"/>
      <c r="AH18" s="93"/>
      <c r="AI18" s="91"/>
      <c r="AJ18" s="94"/>
      <c r="AK18" s="95"/>
      <c r="AL18" s="96"/>
      <c r="AM18" s="8"/>
      <c r="AN18" s="9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</row>
    <row r="19" spans="1:118" ht="20.100000000000001" customHeight="1" x14ac:dyDescent="0.3">
      <c r="A19" s="1" t="s">
        <v>104</v>
      </c>
      <c r="B19" s="2" t="s">
        <v>5</v>
      </c>
      <c r="C19" s="2" t="s">
        <v>354</v>
      </c>
      <c r="D19" s="2" t="s">
        <v>355</v>
      </c>
      <c r="E19" s="116">
        <v>22733.65</v>
      </c>
      <c r="F19" s="88"/>
      <c r="G19" s="97"/>
      <c r="H19" s="3"/>
      <c r="I19" s="3"/>
      <c r="J19" s="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25"/>
      <c r="Y19" s="26"/>
      <c r="Z19" s="99"/>
      <c r="AA19" s="25"/>
      <c r="AB19" s="7"/>
      <c r="AC19" s="89"/>
      <c r="AD19" s="7"/>
      <c r="AE19" s="89"/>
      <c r="AF19" s="91"/>
      <c r="AG19" s="92"/>
      <c r="AH19" s="93"/>
      <c r="AI19" s="91"/>
      <c r="AJ19" s="94"/>
      <c r="AK19" s="95"/>
      <c r="AL19" s="96"/>
    </row>
    <row r="20" spans="1:118" ht="20.100000000000001" customHeight="1" x14ac:dyDescent="0.3">
      <c r="A20" s="1" t="s">
        <v>10</v>
      </c>
      <c r="B20" s="2" t="s">
        <v>185</v>
      </c>
      <c r="C20" s="2" t="s">
        <v>354</v>
      </c>
      <c r="D20" s="2" t="s">
        <v>355</v>
      </c>
      <c r="E20" s="116">
        <v>22358</v>
      </c>
      <c r="F20" s="88"/>
      <c r="G20" s="97"/>
      <c r="H20" s="3"/>
      <c r="I20" s="3"/>
      <c r="J20" s="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6"/>
      <c r="Z20" s="16"/>
      <c r="AA20" s="5"/>
      <c r="AB20" s="7"/>
      <c r="AC20" s="89"/>
      <c r="AD20" s="7"/>
      <c r="AE20" s="89"/>
      <c r="AF20" s="91"/>
      <c r="AG20" s="92"/>
      <c r="AH20" s="93"/>
      <c r="AI20" s="91"/>
      <c r="AJ20" s="94"/>
      <c r="AK20" s="95"/>
      <c r="AL20" s="96"/>
    </row>
    <row r="21" spans="1:118" ht="20.100000000000001" customHeight="1" x14ac:dyDescent="0.3">
      <c r="A21" s="1" t="s">
        <v>325</v>
      </c>
      <c r="B21" s="2" t="s">
        <v>33</v>
      </c>
      <c r="C21" s="2" t="s">
        <v>469</v>
      </c>
      <c r="D21" s="2" t="s">
        <v>355</v>
      </c>
      <c r="E21" s="116">
        <v>4432.3</v>
      </c>
      <c r="F21" s="88"/>
      <c r="G21" s="97"/>
      <c r="H21" s="3"/>
      <c r="I21" s="3"/>
      <c r="J21" s="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8"/>
      <c r="Y21" s="29"/>
      <c r="Z21" s="100"/>
      <c r="AA21" s="28"/>
      <c r="AB21" s="30"/>
      <c r="AC21" s="101"/>
      <c r="AD21" s="30"/>
      <c r="AE21" s="101"/>
      <c r="AF21" s="102"/>
      <c r="AG21" s="103"/>
      <c r="AH21" s="104"/>
      <c r="AI21" s="102"/>
      <c r="AJ21" s="105"/>
      <c r="AK21" s="106"/>
      <c r="AL21" s="107"/>
      <c r="AM21" s="31"/>
      <c r="AN21" s="32"/>
    </row>
    <row r="22" spans="1:118" ht="20.100000000000001" customHeight="1" x14ac:dyDescent="0.3">
      <c r="A22" s="1" t="s">
        <v>8</v>
      </c>
      <c r="B22" s="2" t="s">
        <v>162</v>
      </c>
      <c r="C22" s="2" t="s">
        <v>354</v>
      </c>
      <c r="D22" s="2" t="s">
        <v>355</v>
      </c>
      <c r="E22" s="116">
        <v>27205.100000000006</v>
      </c>
      <c r="F22" s="88"/>
      <c r="G22" s="97"/>
      <c r="H22" s="3"/>
      <c r="I22" s="3"/>
      <c r="J22" s="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6"/>
      <c r="Z22" s="16"/>
      <c r="AA22" s="5"/>
      <c r="AB22" s="7"/>
      <c r="AC22" s="89"/>
      <c r="AD22" s="7"/>
      <c r="AE22" s="89"/>
      <c r="AF22" s="91"/>
      <c r="AG22" s="92"/>
      <c r="AH22" s="93"/>
      <c r="AI22" s="91"/>
      <c r="AJ22" s="94"/>
      <c r="AK22" s="95"/>
      <c r="AL22" s="96"/>
    </row>
    <row r="23" spans="1:118" ht="20.100000000000001" customHeight="1" x14ac:dyDescent="0.3">
      <c r="A23" s="1" t="s">
        <v>240</v>
      </c>
      <c r="B23" s="2" t="s">
        <v>31</v>
      </c>
      <c r="C23" s="2" t="s">
        <v>354</v>
      </c>
      <c r="D23" s="2" t="s">
        <v>355</v>
      </c>
      <c r="E23" s="116">
        <v>15557.100000000004</v>
      </c>
      <c r="F23" s="88"/>
      <c r="G23" s="97"/>
      <c r="H23" s="3"/>
      <c r="I23" s="3"/>
      <c r="J23" s="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5"/>
      <c r="Y23" s="26"/>
      <c r="Z23" s="99"/>
      <c r="AA23" s="25"/>
      <c r="AB23" s="7"/>
      <c r="AC23" s="89"/>
      <c r="AD23" s="7"/>
      <c r="AE23" s="89"/>
      <c r="AF23" s="91"/>
      <c r="AG23" s="92"/>
      <c r="AH23" s="93"/>
      <c r="AI23" s="91"/>
      <c r="AJ23" s="94"/>
      <c r="AK23" s="95"/>
      <c r="AL23" s="96"/>
    </row>
    <row r="24" spans="1:118" ht="20.100000000000001" customHeight="1" x14ac:dyDescent="0.3">
      <c r="A24" s="1" t="s">
        <v>26</v>
      </c>
      <c r="B24" s="2" t="s">
        <v>231</v>
      </c>
      <c r="C24" s="2" t="s">
        <v>354</v>
      </c>
      <c r="D24" s="2" t="s">
        <v>355</v>
      </c>
      <c r="E24" s="116">
        <v>26684.809999999994</v>
      </c>
      <c r="F24" s="88"/>
      <c r="G24" s="97"/>
      <c r="H24" s="3"/>
      <c r="I24" s="3"/>
      <c r="J24" s="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6"/>
      <c r="Z24" s="16"/>
      <c r="AA24" s="5"/>
      <c r="AB24" s="7"/>
      <c r="AC24" s="89"/>
      <c r="AD24" s="7"/>
      <c r="AE24" s="89"/>
      <c r="AF24" s="91"/>
      <c r="AG24" s="92"/>
      <c r="AH24" s="93"/>
      <c r="AI24" s="91"/>
      <c r="AJ24" s="94"/>
      <c r="AK24" s="95"/>
      <c r="AL24" s="96"/>
    </row>
    <row r="25" spans="1:118" ht="20.100000000000001" customHeight="1" x14ac:dyDescent="0.3">
      <c r="A25" s="1" t="s">
        <v>67</v>
      </c>
      <c r="B25" s="2" t="s">
        <v>274</v>
      </c>
      <c r="C25" s="2" t="s">
        <v>354</v>
      </c>
      <c r="D25" s="2" t="s">
        <v>355</v>
      </c>
      <c r="E25" s="116">
        <v>24406.069999999996</v>
      </c>
      <c r="F25" s="88"/>
      <c r="G25" s="97"/>
      <c r="H25" s="3"/>
      <c r="I25" s="3"/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6"/>
      <c r="Z25" s="16"/>
      <c r="AA25" s="5"/>
      <c r="AB25" s="7"/>
      <c r="AC25" s="89"/>
      <c r="AD25" s="7"/>
      <c r="AE25" s="89"/>
      <c r="AF25" s="91"/>
      <c r="AG25" s="92"/>
      <c r="AH25" s="93"/>
      <c r="AI25" s="91"/>
      <c r="AJ25" s="94"/>
      <c r="AK25" s="95"/>
      <c r="AL25" s="96"/>
    </row>
    <row r="26" spans="1:118" ht="20.100000000000001" customHeight="1" x14ac:dyDescent="0.3">
      <c r="A26" s="1" t="s">
        <v>260</v>
      </c>
      <c r="B26" s="2" t="s">
        <v>23</v>
      </c>
      <c r="C26" s="2" t="s">
        <v>354</v>
      </c>
      <c r="D26" s="2" t="s">
        <v>355</v>
      </c>
      <c r="E26" s="116">
        <v>14677.779999999995</v>
      </c>
      <c r="F26" s="88"/>
      <c r="G26" s="97"/>
      <c r="H26" s="3"/>
      <c r="I26" s="3"/>
      <c r="J26" s="2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5"/>
      <c r="Y26" s="26"/>
      <c r="Z26" s="99"/>
      <c r="AA26" s="25"/>
      <c r="AB26" s="7"/>
      <c r="AC26" s="89"/>
      <c r="AD26" s="7"/>
      <c r="AE26" s="89"/>
      <c r="AF26" s="91"/>
      <c r="AG26" s="92"/>
      <c r="AH26" s="93"/>
      <c r="AI26" s="91"/>
      <c r="AJ26" s="94"/>
      <c r="AK26" s="95"/>
      <c r="AL26" s="96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</row>
    <row r="27" spans="1:118" ht="20.100000000000001" customHeight="1" x14ac:dyDescent="0.3">
      <c r="A27" s="1" t="s">
        <v>239</v>
      </c>
      <c r="B27" s="2" t="s">
        <v>42</v>
      </c>
      <c r="C27" s="2" t="s">
        <v>354</v>
      </c>
      <c r="D27" s="2" t="s">
        <v>355</v>
      </c>
      <c r="E27" s="116">
        <v>15648.489999999996</v>
      </c>
      <c r="F27" s="88"/>
      <c r="G27" s="97"/>
      <c r="H27" s="3"/>
      <c r="I27" s="3"/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6"/>
      <c r="Z27" s="16"/>
      <c r="AA27" s="5"/>
      <c r="AB27" s="7"/>
      <c r="AC27" s="89"/>
      <c r="AD27" s="7"/>
      <c r="AE27" s="89"/>
      <c r="AF27" s="91"/>
      <c r="AG27" s="92"/>
      <c r="AH27" s="93"/>
      <c r="AI27" s="91"/>
      <c r="AJ27" s="94"/>
      <c r="AK27" s="95"/>
      <c r="AL27" s="96"/>
    </row>
    <row r="28" spans="1:118" ht="20.100000000000001" customHeight="1" x14ac:dyDescent="0.3">
      <c r="A28" s="1" t="s">
        <v>152</v>
      </c>
      <c r="B28" s="2" t="s">
        <v>232</v>
      </c>
      <c r="C28" s="2" t="s">
        <v>354</v>
      </c>
      <c r="D28" s="2" t="s">
        <v>355</v>
      </c>
      <c r="E28" s="116">
        <v>20417.149999999994</v>
      </c>
      <c r="F28" s="88"/>
      <c r="G28" s="97"/>
      <c r="H28" s="3"/>
      <c r="I28" s="3"/>
      <c r="J28" s="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5"/>
      <c r="Y28" s="6"/>
      <c r="Z28" s="16"/>
      <c r="AA28" s="5"/>
      <c r="AB28" s="7"/>
      <c r="AC28" s="89"/>
      <c r="AD28" s="7"/>
      <c r="AE28" s="89"/>
      <c r="AF28" s="91"/>
      <c r="AG28" s="92"/>
      <c r="AH28" s="93"/>
      <c r="AI28" s="91"/>
      <c r="AJ28" s="94"/>
      <c r="AK28" s="95"/>
      <c r="AL28" s="96"/>
      <c r="BK28" s="10"/>
      <c r="BL28" s="10"/>
      <c r="BM28" s="10"/>
    </row>
    <row r="29" spans="1:118" s="11" customFormat="1" ht="20.100000000000001" customHeight="1" x14ac:dyDescent="0.3">
      <c r="A29" s="1" t="s">
        <v>155</v>
      </c>
      <c r="B29" s="2" t="s">
        <v>306</v>
      </c>
      <c r="C29" s="2" t="s">
        <v>354</v>
      </c>
      <c r="D29" s="2" t="s">
        <v>355</v>
      </c>
      <c r="E29" s="116">
        <v>26692.070000000003</v>
      </c>
      <c r="F29" s="88"/>
      <c r="G29" s="97"/>
      <c r="H29" s="3"/>
      <c r="I29" s="3"/>
      <c r="J29" s="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6"/>
      <c r="Z29" s="16"/>
      <c r="AA29" s="5"/>
      <c r="AB29" s="7"/>
      <c r="AC29" s="89"/>
      <c r="AD29" s="7"/>
      <c r="AE29" s="89"/>
      <c r="AF29" s="91"/>
      <c r="AG29" s="92"/>
      <c r="AH29" s="93"/>
      <c r="AI29" s="91"/>
      <c r="AJ29" s="94"/>
      <c r="AK29" s="95"/>
      <c r="AL29" s="96"/>
      <c r="AM29" s="8"/>
      <c r="AN29" s="9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</row>
    <row r="30" spans="1:118" ht="20.100000000000001" customHeight="1" x14ac:dyDescent="0.3">
      <c r="A30" s="1" t="s">
        <v>333</v>
      </c>
      <c r="B30" s="2" t="s">
        <v>25</v>
      </c>
      <c r="C30" s="2" t="s">
        <v>476</v>
      </c>
      <c r="D30" s="2" t="s">
        <v>355</v>
      </c>
      <c r="E30" s="116">
        <v>1340</v>
      </c>
      <c r="F30" s="88"/>
      <c r="G30" s="97"/>
      <c r="H30" s="3"/>
      <c r="I30" s="3"/>
      <c r="J30" s="2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8"/>
      <c r="Y30" s="29"/>
      <c r="Z30" s="100"/>
      <c r="AA30" s="28"/>
      <c r="AB30" s="30"/>
      <c r="AC30" s="101"/>
      <c r="AD30" s="30"/>
      <c r="AE30" s="101"/>
      <c r="AF30" s="102"/>
      <c r="AG30" s="103"/>
      <c r="AH30" s="104"/>
      <c r="AI30" s="102"/>
      <c r="AJ30" s="105"/>
      <c r="AK30" s="95"/>
      <c r="AL30" s="96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</row>
    <row r="31" spans="1:118" ht="20.100000000000001" customHeight="1" x14ac:dyDescent="0.3">
      <c r="A31" s="1" t="s">
        <v>257</v>
      </c>
      <c r="B31" s="2" t="s">
        <v>33</v>
      </c>
      <c r="C31" s="2" t="s">
        <v>354</v>
      </c>
      <c r="D31" s="2" t="s">
        <v>355</v>
      </c>
      <c r="E31" s="116">
        <v>14049.359999999997</v>
      </c>
      <c r="F31" s="88"/>
      <c r="G31" s="97"/>
      <c r="H31" s="3"/>
      <c r="I31" s="3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25"/>
      <c r="Y31" s="26"/>
      <c r="Z31" s="99"/>
      <c r="AA31" s="25"/>
      <c r="AB31" s="7"/>
      <c r="AC31" s="89"/>
      <c r="AD31" s="7"/>
      <c r="AE31" s="89"/>
      <c r="AF31" s="91"/>
      <c r="AG31" s="92"/>
      <c r="AH31" s="93"/>
      <c r="AI31" s="91"/>
      <c r="AJ31" s="94"/>
      <c r="AK31" s="95"/>
      <c r="AL31" s="96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118" ht="20.100000000000001" customHeight="1" x14ac:dyDescent="0.3">
      <c r="A32" s="1" t="s">
        <v>241</v>
      </c>
      <c r="B32" s="2" t="s">
        <v>202</v>
      </c>
      <c r="C32" s="2" t="s">
        <v>354</v>
      </c>
      <c r="D32" s="2" t="s">
        <v>355</v>
      </c>
      <c r="E32" s="116">
        <v>16494.72</v>
      </c>
      <c r="F32" s="88"/>
      <c r="G32" s="97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6"/>
      <c r="Z32" s="16"/>
      <c r="AA32" s="5"/>
      <c r="AB32" s="7"/>
      <c r="AC32" s="89"/>
      <c r="AD32" s="7"/>
      <c r="AE32" s="89"/>
      <c r="AF32" s="91"/>
      <c r="AG32" s="92"/>
      <c r="AH32" s="93"/>
      <c r="AI32" s="91"/>
      <c r="AJ32" s="94"/>
      <c r="AK32" s="95"/>
      <c r="AL32" s="96"/>
    </row>
    <row r="33" spans="1:118" ht="20.100000000000001" customHeight="1" x14ac:dyDescent="0.3">
      <c r="A33" s="1" t="s">
        <v>331</v>
      </c>
      <c r="B33" s="2" t="s">
        <v>33</v>
      </c>
      <c r="C33" s="2" t="s">
        <v>475</v>
      </c>
      <c r="D33" s="2" t="s">
        <v>355</v>
      </c>
      <c r="E33" s="116">
        <v>1855.38</v>
      </c>
      <c r="F33" s="88"/>
      <c r="G33" s="98"/>
      <c r="H33" s="24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8"/>
      <c r="Y33" s="29"/>
      <c r="Z33" s="100"/>
      <c r="AA33" s="28"/>
      <c r="AB33" s="30"/>
      <c r="AC33" s="101"/>
      <c r="AD33" s="30"/>
      <c r="AE33" s="101"/>
      <c r="AF33" s="102"/>
      <c r="AG33" s="103"/>
      <c r="AH33" s="104"/>
      <c r="AI33" s="102"/>
      <c r="AJ33" s="105"/>
      <c r="AK33" s="106"/>
      <c r="AL33" s="107"/>
    </row>
    <row r="34" spans="1:118" ht="20.100000000000001" customHeight="1" x14ac:dyDescent="0.3">
      <c r="A34" s="1" t="s">
        <v>351</v>
      </c>
      <c r="B34" s="2" t="s">
        <v>232</v>
      </c>
      <c r="C34" s="2" t="s">
        <v>354</v>
      </c>
      <c r="D34" s="2" t="s">
        <v>355</v>
      </c>
      <c r="E34" s="116">
        <v>18330.390000000003</v>
      </c>
      <c r="F34" s="88"/>
      <c r="G34" s="97"/>
      <c r="H34" s="3"/>
      <c r="I34" s="3"/>
      <c r="J34" s="2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25"/>
      <c r="Y34" s="6"/>
      <c r="Z34" s="16"/>
      <c r="AA34" s="5"/>
      <c r="AB34" s="7"/>
      <c r="AC34" s="89"/>
      <c r="AD34" s="7"/>
      <c r="AE34" s="89"/>
      <c r="AF34" s="91"/>
      <c r="AG34" s="92"/>
      <c r="AH34" s="93"/>
      <c r="AI34" s="91"/>
      <c r="AJ34" s="94"/>
      <c r="AK34" s="95"/>
      <c r="AL34" s="96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</row>
    <row r="35" spans="1:118" ht="20.100000000000001" customHeight="1" x14ac:dyDescent="0.3">
      <c r="A35" s="1" t="s">
        <v>255</v>
      </c>
      <c r="B35" s="2" t="s">
        <v>30</v>
      </c>
      <c r="C35" s="2" t="s">
        <v>354</v>
      </c>
      <c r="D35" s="2" t="s">
        <v>355</v>
      </c>
      <c r="E35" s="116">
        <v>15057.119999999999</v>
      </c>
      <c r="F35" s="88"/>
      <c r="G35" s="97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5"/>
      <c r="Y35" s="26"/>
      <c r="Z35" s="99"/>
      <c r="AA35" s="25"/>
      <c r="AB35" s="7"/>
      <c r="AC35" s="89"/>
      <c r="AD35" s="7"/>
      <c r="AE35" s="89"/>
      <c r="AF35" s="91"/>
      <c r="AG35" s="92"/>
      <c r="AH35" s="93"/>
      <c r="AI35" s="91"/>
      <c r="AJ35" s="94"/>
      <c r="AK35" s="95"/>
      <c r="AL35" s="96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</row>
    <row r="36" spans="1:118" ht="20.100000000000001" customHeight="1" x14ac:dyDescent="0.3">
      <c r="A36" s="1" t="s">
        <v>217</v>
      </c>
      <c r="B36" s="2" t="s">
        <v>3</v>
      </c>
      <c r="C36" s="2" t="s">
        <v>354</v>
      </c>
      <c r="D36" s="2" t="s">
        <v>355</v>
      </c>
      <c r="E36" s="116">
        <v>75851.360000000001</v>
      </c>
      <c r="F36" s="88"/>
      <c r="G36" s="97"/>
      <c r="H36" s="3"/>
      <c r="I36" s="3"/>
      <c r="J36" s="2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"/>
      <c r="Y36" s="6"/>
      <c r="Z36" s="16"/>
      <c r="AA36" s="5"/>
      <c r="AB36" s="7"/>
      <c r="AC36" s="89"/>
      <c r="AD36" s="7"/>
      <c r="AE36" s="89"/>
      <c r="AF36" s="91"/>
      <c r="AG36" s="92"/>
      <c r="AH36" s="93"/>
      <c r="AI36" s="91"/>
      <c r="AJ36" s="94"/>
      <c r="AK36" s="95"/>
      <c r="AL36" s="96"/>
    </row>
    <row r="37" spans="1:118" s="11" customFormat="1" ht="20.100000000000001" customHeight="1" x14ac:dyDescent="0.3">
      <c r="A37" s="1" t="s">
        <v>282</v>
      </c>
      <c r="B37" s="2" t="s">
        <v>318</v>
      </c>
      <c r="C37" s="2" t="s">
        <v>354</v>
      </c>
      <c r="D37" s="2" t="s">
        <v>355</v>
      </c>
      <c r="E37" s="116">
        <v>15779.519999999997</v>
      </c>
      <c r="F37" s="88"/>
      <c r="G37" s="97"/>
      <c r="H37" s="3"/>
      <c r="I37" s="3"/>
      <c r="J37" s="2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5"/>
      <c r="Y37" s="26"/>
      <c r="Z37" s="99"/>
      <c r="AA37" s="25"/>
      <c r="AB37" s="7"/>
      <c r="AC37" s="108"/>
      <c r="AD37" s="7"/>
      <c r="AE37" s="89"/>
      <c r="AF37" s="91"/>
      <c r="AG37" s="92"/>
      <c r="AH37" s="93"/>
      <c r="AI37" s="91"/>
      <c r="AJ37" s="94"/>
      <c r="AK37" s="95"/>
      <c r="AL37" s="96"/>
      <c r="AM37" s="8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</row>
    <row r="38" spans="1:118" ht="20.100000000000001" customHeight="1" x14ac:dyDescent="0.3">
      <c r="A38" s="1" t="s">
        <v>245</v>
      </c>
      <c r="B38" s="2" t="s">
        <v>231</v>
      </c>
      <c r="C38" s="2" t="s">
        <v>354</v>
      </c>
      <c r="D38" s="2" t="s">
        <v>355</v>
      </c>
      <c r="E38" s="116">
        <v>16373.269999999997</v>
      </c>
      <c r="F38" s="88"/>
      <c r="G38" s="97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5"/>
      <c r="Y38" s="26"/>
      <c r="Z38" s="99"/>
      <c r="AA38" s="25"/>
      <c r="AB38" s="7"/>
      <c r="AC38" s="108"/>
      <c r="AD38" s="7"/>
      <c r="AE38" s="89"/>
      <c r="AF38" s="91"/>
      <c r="AG38" s="92"/>
      <c r="AH38" s="93"/>
      <c r="AI38" s="91"/>
      <c r="AJ38" s="94"/>
      <c r="AK38" s="95"/>
      <c r="AL38" s="96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</row>
    <row r="39" spans="1:118" ht="20.100000000000001" customHeight="1" x14ac:dyDescent="0.3">
      <c r="A39" s="1" t="s">
        <v>298</v>
      </c>
      <c r="B39" s="2" t="s">
        <v>139</v>
      </c>
      <c r="C39" s="2" t="s">
        <v>354</v>
      </c>
      <c r="D39" s="2" t="s">
        <v>355</v>
      </c>
      <c r="E39" s="116">
        <v>13403.919999999998</v>
      </c>
      <c r="F39" s="88"/>
      <c r="G39" s="97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28"/>
      <c r="Y39" s="29"/>
      <c r="Z39" s="100"/>
      <c r="AA39" s="28"/>
      <c r="AB39" s="30"/>
      <c r="AC39" s="101"/>
      <c r="AD39" s="30"/>
      <c r="AE39" s="101"/>
      <c r="AF39" s="102"/>
      <c r="AG39" s="103"/>
      <c r="AH39" s="104"/>
      <c r="AI39" s="102"/>
      <c r="AJ39" s="105"/>
      <c r="AK39" s="95"/>
      <c r="AL39" s="96"/>
    </row>
    <row r="40" spans="1:118" ht="20.100000000000001" customHeight="1" x14ac:dyDescent="0.3">
      <c r="A40" s="1" t="s">
        <v>246</v>
      </c>
      <c r="B40" s="2" t="s">
        <v>320</v>
      </c>
      <c r="C40" s="2" t="s">
        <v>354</v>
      </c>
      <c r="D40" s="2" t="s">
        <v>355</v>
      </c>
      <c r="E40" s="116">
        <v>14749.399999999998</v>
      </c>
      <c r="F40" s="88"/>
      <c r="G40" s="97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5"/>
      <c r="Y40" s="26"/>
      <c r="Z40" s="99"/>
      <c r="AA40" s="25"/>
      <c r="AB40" s="33"/>
      <c r="AC40" s="108"/>
      <c r="AD40" s="7"/>
      <c r="AE40" s="89"/>
      <c r="AF40" s="91"/>
      <c r="AG40" s="92"/>
      <c r="AH40" s="93"/>
      <c r="AI40" s="91"/>
      <c r="AJ40" s="94"/>
      <c r="AK40" s="95"/>
      <c r="AL40" s="96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118" ht="20.100000000000001" customHeight="1" x14ac:dyDescent="0.3">
      <c r="A41" s="1" t="s">
        <v>34</v>
      </c>
      <c r="B41" s="2" t="s">
        <v>216</v>
      </c>
      <c r="C41" s="2" t="s">
        <v>354</v>
      </c>
      <c r="D41" s="2" t="s">
        <v>355</v>
      </c>
      <c r="E41" s="116">
        <v>22709.180000000004</v>
      </c>
      <c r="F41" s="88"/>
      <c r="G41" s="97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  <c r="Y41" s="6"/>
      <c r="Z41" s="16"/>
      <c r="AA41" s="5"/>
      <c r="AB41" s="7"/>
      <c r="AC41" s="89"/>
      <c r="AD41" s="7"/>
      <c r="AE41" s="89"/>
      <c r="AF41" s="91"/>
      <c r="AG41" s="92"/>
      <c r="AH41" s="93"/>
      <c r="AI41" s="91"/>
      <c r="AJ41" s="94"/>
      <c r="AK41" s="95"/>
      <c r="AL41" s="96"/>
    </row>
    <row r="42" spans="1:118" ht="20.100000000000001" customHeight="1" x14ac:dyDescent="0.3">
      <c r="A42" s="1" t="s">
        <v>203</v>
      </c>
      <c r="B42" s="2" t="s">
        <v>319</v>
      </c>
      <c r="C42" s="2" t="s">
        <v>354</v>
      </c>
      <c r="D42" s="2" t="s">
        <v>355</v>
      </c>
      <c r="E42" s="116">
        <v>16892.620000000003</v>
      </c>
      <c r="F42" s="88"/>
      <c r="G42" s="97"/>
      <c r="H42" s="3"/>
      <c r="I42" s="3"/>
      <c r="J42" s="2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  <c r="Y42" s="6"/>
      <c r="Z42" s="16"/>
      <c r="AA42" s="5"/>
      <c r="AB42" s="7"/>
      <c r="AC42" s="89"/>
      <c r="AD42" s="7"/>
      <c r="AE42" s="89"/>
      <c r="AF42" s="91"/>
      <c r="AG42" s="92"/>
      <c r="AH42" s="93"/>
      <c r="AI42" s="91"/>
      <c r="AJ42" s="94"/>
      <c r="AK42" s="95"/>
      <c r="AL42" s="96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</row>
    <row r="43" spans="1:118" ht="20.100000000000001" customHeight="1" x14ac:dyDescent="0.3">
      <c r="A43" s="1" t="s">
        <v>98</v>
      </c>
      <c r="B43" s="2" t="s">
        <v>312</v>
      </c>
      <c r="C43" s="2" t="s">
        <v>354</v>
      </c>
      <c r="D43" s="2" t="s">
        <v>355</v>
      </c>
      <c r="E43" s="116">
        <v>43777.719999999994</v>
      </c>
      <c r="F43" s="88"/>
      <c r="G43" s="97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25"/>
      <c r="Y43" s="26"/>
      <c r="Z43" s="99"/>
      <c r="AA43" s="25"/>
      <c r="AB43" s="7"/>
      <c r="AC43" s="89"/>
      <c r="AD43" s="7"/>
      <c r="AE43" s="89"/>
      <c r="AF43" s="91"/>
      <c r="AG43" s="92"/>
      <c r="AH43" s="93"/>
      <c r="AI43" s="91"/>
      <c r="AJ43" s="94"/>
      <c r="AK43" s="95"/>
      <c r="AL43" s="96"/>
    </row>
    <row r="44" spans="1:118" ht="20.100000000000001" customHeight="1" x14ac:dyDescent="0.3">
      <c r="A44" s="1" t="s">
        <v>269</v>
      </c>
      <c r="B44" s="2" t="s">
        <v>106</v>
      </c>
      <c r="C44" s="2" t="s">
        <v>354</v>
      </c>
      <c r="D44" s="2" t="s">
        <v>355</v>
      </c>
      <c r="E44" s="116">
        <v>13725.49</v>
      </c>
      <c r="F44" s="88"/>
      <c r="G44" s="98"/>
      <c r="H44" s="24"/>
      <c r="I44" s="24"/>
      <c r="J44" s="2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25"/>
      <c r="Y44" s="26"/>
      <c r="Z44" s="99"/>
      <c r="AA44" s="5"/>
      <c r="AB44" s="7"/>
      <c r="AC44" s="89"/>
      <c r="AD44" s="7"/>
      <c r="AE44" s="89"/>
      <c r="AF44" s="91"/>
      <c r="AG44" s="92"/>
      <c r="AH44" s="93"/>
      <c r="AI44" s="91"/>
      <c r="AJ44" s="94"/>
      <c r="AK44" s="95"/>
      <c r="AL44" s="96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118" ht="20.100000000000001" customHeight="1" x14ac:dyDescent="0.3">
      <c r="A45" s="1" t="s">
        <v>230</v>
      </c>
      <c r="B45" s="2" t="s">
        <v>288</v>
      </c>
      <c r="C45" s="2" t="s">
        <v>354</v>
      </c>
      <c r="D45" s="2" t="s">
        <v>355</v>
      </c>
      <c r="E45" s="116">
        <v>17380.370000000003</v>
      </c>
      <c r="F45" s="88"/>
      <c r="G45" s="97"/>
      <c r="H45" s="3"/>
      <c r="I45" s="3"/>
      <c r="J45" s="2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25"/>
      <c r="Y45" s="34"/>
      <c r="Z45" s="16"/>
      <c r="AA45" s="5"/>
      <c r="AB45" s="7"/>
      <c r="AC45" s="89"/>
      <c r="AD45" s="7"/>
      <c r="AE45" s="89"/>
      <c r="AF45" s="91"/>
      <c r="AG45" s="92"/>
      <c r="AH45" s="93"/>
      <c r="AI45" s="91"/>
      <c r="AJ45" s="94"/>
      <c r="AK45" s="95"/>
      <c r="AL45" s="96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</row>
    <row r="46" spans="1:118" s="27" customFormat="1" ht="20.100000000000001" customHeight="1" x14ac:dyDescent="0.3">
      <c r="A46" s="1" t="s">
        <v>157</v>
      </c>
      <c r="B46" s="2" t="s">
        <v>187</v>
      </c>
      <c r="C46" s="2" t="s">
        <v>354</v>
      </c>
      <c r="D46" s="2" t="s">
        <v>355</v>
      </c>
      <c r="E46" s="116">
        <v>16807.830000000002</v>
      </c>
      <c r="F46" s="88"/>
      <c r="G46" s="97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25"/>
      <c r="Y46" s="26"/>
      <c r="Z46" s="99"/>
      <c r="AA46" s="25"/>
      <c r="AB46" s="7"/>
      <c r="AC46" s="89"/>
      <c r="AD46" s="7"/>
      <c r="AE46" s="89"/>
      <c r="AF46" s="91"/>
      <c r="AG46" s="92"/>
      <c r="AH46" s="93"/>
      <c r="AI46" s="91"/>
      <c r="AJ46" s="94"/>
      <c r="AK46" s="95"/>
      <c r="AL46" s="96"/>
      <c r="AM46" s="8"/>
      <c r="AN46" s="9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</row>
    <row r="47" spans="1:118" ht="20.100000000000001" customHeight="1" x14ac:dyDescent="0.3">
      <c r="A47" s="1" t="s">
        <v>201</v>
      </c>
      <c r="B47" s="2" t="s">
        <v>214</v>
      </c>
      <c r="C47" s="2" t="s">
        <v>354</v>
      </c>
      <c r="D47" s="2" t="s">
        <v>355</v>
      </c>
      <c r="E47" s="116">
        <v>18269.809999999994</v>
      </c>
      <c r="F47" s="88"/>
      <c r="G47" s="97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"/>
      <c r="Y47" s="6"/>
      <c r="Z47" s="16"/>
      <c r="AA47" s="5"/>
      <c r="AB47" s="7"/>
      <c r="AC47" s="89"/>
      <c r="AD47" s="7"/>
      <c r="AE47" s="89"/>
      <c r="AF47" s="91"/>
      <c r="AG47" s="92"/>
      <c r="AH47" s="93"/>
      <c r="AI47" s="91"/>
      <c r="AJ47" s="94"/>
      <c r="AK47" s="95"/>
      <c r="AL47" s="96"/>
    </row>
    <row r="48" spans="1:118" ht="20.100000000000001" customHeight="1" x14ac:dyDescent="0.3">
      <c r="A48" s="1" t="s">
        <v>86</v>
      </c>
      <c r="B48" s="2" t="s">
        <v>85</v>
      </c>
      <c r="C48" s="2" t="s">
        <v>354</v>
      </c>
      <c r="D48" s="2" t="s">
        <v>355</v>
      </c>
      <c r="E48" s="116">
        <v>20184.71</v>
      </c>
      <c r="F48" s="88"/>
      <c r="G48" s="97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5"/>
      <c r="Y48" s="6"/>
      <c r="Z48" s="16"/>
      <c r="AA48" s="5"/>
      <c r="AB48" s="7"/>
      <c r="AC48" s="89"/>
      <c r="AD48" s="7"/>
      <c r="AE48" s="89"/>
      <c r="AF48" s="91"/>
      <c r="AG48" s="92"/>
      <c r="AH48" s="93"/>
      <c r="AI48" s="91"/>
      <c r="AJ48" s="94"/>
      <c r="AK48" s="95"/>
      <c r="AL48" s="96"/>
    </row>
    <row r="49" spans="1:118" ht="20.100000000000001" customHeight="1" x14ac:dyDescent="0.3">
      <c r="A49" s="1" t="s">
        <v>261</v>
      </c>
      <c r="B49" s="2" t="s">
        <v>171</v>
      </c>
      <c r="C49" s="2" t="s">
        <v>354</v>
      </c>
      <c r="D49" s="2" t="s">
        <v>355</v>
      </c>
      <c r="E49" s="116">
        <v>14754.709999999995</v>
      </c>
      <c r="F49" s="88"/>
      <c r="G49" s="97"/>
      <c r="H49" s="3"/>
      <c r="I49" s="3"/>
      <c r="J49" s="2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5"/>
      <c r="Y49" s="6"/>
      <c r="Z49" s="16"/>
      <c r="AA49" s="5"/>
      <c r="AB49" s="7"/>
      <c r="AC49" s="89"/>
      <c r="AD49" s="7"/>
      <c r="AE49" s="89"/>
      <c r="AF49" s="91"/>
      <c r="AG49" s="92"/>
      <c r="AH49" s="93"/>
      <c r="AI49" s="91"/>
      <c r="AJ49" s="94"/>
      <c r="AK49" s="95"/>
      <c r="AL49" s="96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</row>
    <row r="50" spans="1:118" s="11" customFormat="1" ht="20.100000000000001" customHeight="1" x14ac:dyDescent="0.3">
      <c r="A50" s="1" t="s">
        <v>258</v>
      </c>
      <c r="B50" s="2" t="s">
        <v>327</v>
      </c>
      <c r="C50" s="2" t="s">
        <v>354</v>
      </c>
      <c r="D50" s="2" t="s">
        <v>355</v>
      </c>
      <c r="E50" s="116">
        <v>14133.959999999995</v>
      </c>
      <c r="F50" s="88"/>
      <c r="G50" s="97"/>
      <c r="H50" s="3"/>
      <c r="I50" s="3"/>
      <c r="J50" s="2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25"/>
      <c r="Y50" s="26"/>
      <c r="Z50" s="99"/>
      <c r="AA50" s="25"/>
      <c r="AB50" s="7"/>
      <c r="AC50" s="108"/>
      <c r="AD50" s="7"/>
      <c r="AE50" s="89"/>
      <c r="AF50" s="91"/>
      <c r="AG50" s="92"/>
      <c r="AH50" s="93"/>
      <c r="AI50" s="91"/>
      <c r="AJ50" s="94"/>
      <c r="AK50" s="95"/>
      <c r="AL50" s="96"/>
      <c r="AM50" s="8"/>
      <c r="AN50" s="9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</row>
    <row r="51" spans="1:118" ht="20.100000000000001" customHeight="1" x14ac:dyDescent="0.3">
      <c r="A51" s="1" t="s">
        <v>175</v>
      </c>
      <c r="B51" s="2" t="s">
        <v>134</v>
      </c>
      <c r="C51" s="2" t="s">
        <v>354</v>
      </c>
      <c r="D51" s="2" t="s">
        <v>355</v>
      </c>
      <c r="E51" s="116">
        <v>16433.690000000006</v>
      </c>
      <c r="F51" s="88"/>
      <c r="G51" s="97"/>
      <c r="H51" s="3"/>
      <c r="I51" s="3"/>
      <c r="J51" s="2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/>
      <c r="Y51" s="6"/>
      <c r="Z51" s="16"/>
      <c r="AA51" s="5"/>
      <c r="AB51" s="7"/>
      <c r="AC51" s="89"/>
      <c r="AD51" s="7"/>
      <c r="AE51" s="89"/>
      <c r="AF51" s="91"/>
      <c r="AG51" s="92"/>
      <c r="AH51" s="93"/>
      <c r="AI51" s="91"/>
      <c r="AJ51" s="94"/>
      <c r="AK51" s="95"/>
      <c r="AL51" s="96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</row>
    <row r="52" spans="1:118" ht="20.100000000000001" customHeight="1" x14ac:dyDescent="0.3">
      <c r="A52" s="1" t="s">
        <v>142</v>
      </c>
      <c r="B52" s="2" t="s">
        <v>33</v>
      </c>
      <c r="C52" s="2" t="s">
        <v>354</v>
      </c>
      <c r="D52" s="2" t="s">
        <v>355</v>
      </c>
      <c r="E52" s="116">
        <v>15113.020000000004</v>
      </c>
      <c r="F52" s="88"/>
      <c r="G52" s="97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25"/>
      <c r="Y52" s="26"/>
      <c r="Z52" s="99"/>
      <c r="AA52" s="25"/>
      <c r="AB52" s="7"/>
      <c r="AC52" s="89"/>
      <c r="AD52" s="7"/>
      <c r="AE52" s="89"/>
      <c r="AF52" s="91"/>
      <c r="AG52" s="92"/>
      <c r="AH52" s="93"/>
      <c r="AI52" s="91"/>
      <c r="AJ52" s="94"/>
      <c r="AK52" s="95"/>
      <c r="AL52" s="96"/>
    </row>
    <row r="53" spans="1:118" ht="20.100000000000001" customHeight="1" x14ac:dyDescent="0.3">
      <c r="A53" s="1" t="s">
        <v>117</v>
      </c>
      <c r="B53" s="2" t="s">
        <v>329</v>
      </c>
      <c r="C53" s="2" t="s">
        <v>354</v>
      </c>
      <c r="D53" s="2" t="s">
        <v>355</v>
      </c>
      <c r="E53" s="116">
        <v>19654.660000000003</v>
      </c>
      <c r="F53" s="88"/>
      <c r="G53" s="97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5"/>
      <c r="Y53" s="6"/>
      <c r="Z53" s="16"/>
      <c r="AA53" s="5"/>
      <c r="AB53" s="7"/>
      <c r="AC53" s="89"/>
      <c r="AD53" s="7"/>
      <c r="AE53" s="89"/>
      <c r="AF53" s="91"/>
      <c r="AG53" s="92"/>
      <c r="AH53" s="93"/>
      <c r="AI53" s="91"/>
      <c r="AJ53" s="94"/>
      <c r="AK53" s="95"/>
      <c r="AL53" s="96"/>
      <c r="BL53" s="10"/>
      <c r="BM53" s="10"/>
    </row>
    <row r="54" spans="1:118" ht="20.100000000000001" customHeight="1" x14ac:dyDescent="0.3">
      <c r="A54" s="1" t="s">
        <v>266</v>
      </c>
      <c r="B54" s="2" t="s">
        <v>179</v>
      </c>
      <c r="C54" s="2" t="s">
        <v>354</v>
      </c>
      <c r="D54" s="2" t="s">
        <v>355</v>
      </c>
      <c r="E54" s="116">
        <v>26522.600000000006</v>
      </c>
      <c r="F54" s="88"/>
      <c r="G54" s="98"/>
      <c r="H54" s="24"/>
      <c r="I54" s="24"/>
      <c r="J54" s="2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28"/>
      <c r="Y54" s="29"/>
      <c r="Z54" s="100"/>
      <c r="AA54" s="28"/>
      <c r="AB54" s="30"/>
      <c r="AC54" s="101"/>
      <c r="AD54" s="30"/>
      <c r="AE54" s="101"/>
      <c r="AF54" s="102"/>
      <c r="AG54" s="103"/>
      <c r="AH54" s="104"/>
      <c r="AI54" s="102"/>
      <c r="AJ54" s="105"/>
      <c r="AK54" s="95"/>
      <c r="AL54" s="96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</row>
    <row r="55" spans="1:118" ht="20.100000000000001" customHeight="1" x14ac:dyDescent="0.3">
      <c r="A55" s="1" t="s">
        <v>121</v>
      </c>
      <c r="B55" s="2" t="s">
        <v>139</v>
      </c>
      <c r="C55" s="2" t="s">
        <v>354</v>
      </c>
      <c r="D55" s="2" t="s">
        <v>355</v>
      </c>
      <c r="E55" s="116">
        <v>16937.830000000002</v>
      </c>
      <c r="F55" s="88"/>
      <c r="G55" s="97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25"/>
      <c r="Y55" s="26"/>
      <c r="Z55" s="99"/>
      <c r="AA55" s="25"/>
      <c r="AB55" s="7"/>
      <c r="AC55" s="89"/>
      <c r="AD55" s="7"/>
      <c r="AE55" s="89"/>
      <c r="AF55" s="91"/>
      <c r="AG55" s="92"/>
      <c r="AH55" s="93"/>
      <c r="AI55" s="91"/>
      <c r="AJ55" s="94"/>
      <c r="AK55" s="95"/>
      <c r="AL55" s="96"/>
      <c r="BL55" s="10"/>
      <c r="BM55" s="10"/>
    </row>
    <row r="56" spans="1:118" ht="20.100000000000001" customHeight="1" x14ac:dyDescent="0.3">
      <c r="A56" s="1" t="s">
        <v>62</v>
      </c>
      <c r="B56" s="2" t="s">
        <v>164</v>
      </c>
      <c r="C56" s="2" t="s">
        <v>354</v>
      </c>
      <c r="D56" s="2" t="s">
        <v>355</v>
      </c>
      <c r="E56" s="116">
        <v>41801.240000000005</v>
      </c>
      <c r="F56" s="88"/>
      <c r="G56" s="97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5"/>
      <c r="Y56" s="6"/>
      <c r="Z56" s="16"/>
      <c r="AA56" s="5"/>
      <c r="AB56" s="7"/>
      <c r="AC56" s="89"/>
      <c r="AD56" s="7"/>
      <c r="AE56" s="89"/>
      <c r="AF56" s="91"/>
      <c r="AG56" s="92"/>
      <c r="AH56" s="93"/>
      <c r="AI56" s="91"/>
      <c r="AJ56" s="94"/>
      <c r="AK56" s="95"/>
      <c r="AL56" s="96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</row>
    <row r="57" spans="1:118" ht="20.100000000000001" customHeight="1" x14ac:dyDescent="0.3">
      <c r="A57" s="1" t="s">
        <v>87</v>
      </c>
      <c r="B57" s="2" t="s">
        <v>301</v>
      </c>
      <c r="C57" s="2" t="s">
        <v>354</v>
      </c>
      <c r="D57" s="2" t="s">
        <v>355</v>
      </c>
      <c r="E57" s="116">
        <v>21195.33</v>
      </c>
      <c r="F57" s="88"/>
      <c r="G57" s="97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5"/>
      <c r="Y57" s="6"/>
      <c r="Z57" s="16"/>
      <c r="AA57" s="5"/>
      <c r="AB57" s="7"/>
      <c r="AC57" s="89"/>
      <c r="AD57" s="7"/>
      <c r="AE57" s="89"/>
      <c r="AF57" s="91"/>
      <c r="AG57" s="92"/>
      <c r="AH57" s="93"/>
      <c r="AI57" s="91"/>
      <c r="AJ57" s="94"/>
      <c r="AK57" s="95"/>
      <c r="AL57" s="96"/>
    </row>
    <row r="58" spans="1:118" ht="20.100000000000001" customHeight="1" x14ac:dyDescent="0.3">
      <c r="A58" s="1" t="s">
        <v>279</v>
      </c>
      <c r="B58" s="2" t="s">
        <v>33</v>
      </c>
      <c r="C58" s="2" t="s">
        <v>354</v>
      </c>
      <c r="D58" s="2" t="s">
        <v>355</v>
      </c>
      <c r="E58" s="116">
        <v>13648.56</v>
      </c>
      <c r="F58" s="88"/>
      <c r="G58" s="98"/>
      <c r="H58" s="24"/>
      <c r="I58" s="24"/>
      <c r="J58" s="2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25"/>
      <c r="Y58" s="26"/>
      <c r="Z58" s="99"/>
      <c r="AA58" s="25"/>
      <c r="AB58" s="7"/>
      <c r="AC58" s="89"/>
      <c r="AD58" s="7"/>
      <c r="AE58" s="89"/>
      <c r="AF58" s="91"/>
      <c r="AG58" s="92"/>
      <c r="AH58" s="93"/>
      <c r="AI58" s="91"/>
      <c r="AJ58" s="94"/>
      <c r="AK58" s="95"/>
      <c r="AL58" s="96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</row>
    <row r="59" spans="1:118" ht="20.100000000000001" customHeight="1" x14ac:dyDescent="0.3">
      <c r="A59" s="1" t="s">
        <v>43</v>
      </c>
      <c r="B59" s="2" t="s">
        <v>196</v>
      </c>
      <c r="C59" s="2" t="s">
        <v>354</v>
      </c>
      <c r="D59" s="2" t="s">
        <v>355</v>
      </c>
      <c r="E59" s="116">
        <v>43441.97</v>
      </c>
      <c r="F59" s="88"/>
      <c r="G59" s="97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5"/>
      <c r="Y59" s="6"/>
      <c r="Z59" s="16"/>
      <c r="AA59" s="5"/>
      <c r="AB59" s="7"/>
      <c r="AC59" s="89"/>
      <c r="AD59" s="7"/>
      <c r="AE59" s="89"/>
      <c r="AF59" s="91"/>
      <c r="AG59" s="92"/>
      <c r="AH59" s="93"/>
      <c r="AI59" s="91"/>
      <c r="AJ59" s="94"/>
      <c r="AK59" s="95"/>
      <c r="AL59" s="96"/>
    </row>
    <row r="60" spans="1:118" ht="20.100000000000001" customHeight="1" x14ac:dyDescent="0.3">
      <c r="A60" s="1" t="s">
        <v>207</v>
      </c>
      <c r="B60" s="2" t="s">
        <v>209</v>
      </c>
      <c r="C60" s="2" t="s">
        <v>354</v>
      </c>
      <c r="D60" s="2" t="s">
        <v>355</v>
      </c>
      <c r="E60" s="116">
        <v>21459.75</v>
      </c>
      <c r="F60" s="88"/>
      <c r="G60" s="97"/>
      <c r="H60" s="3"/>
      <c r="I60" s="3"/>
      <c r="J60" s="2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5"/>
      <c r="Y60" s="6"/>
      <c r="Z60" s="16"/>
      <c r="AA60" s="5"/>
      <c r="AB60" s="7"/>
      <c r="AC60" s="89"/>
      <c r="AD60" s="7"/>
      <c r="AE60" s="89"/>
      <c r="AF60" s="91"/>
      <c r="AG60" s="92"/>
      <c r="AH60" s="93"/>
      <c r="AI60" s="91"/>
      <c r="AJ60" s="94"/>
      <c r="AK60" s="95"/>
      <c r="AL60" s="96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</row>
    <row r="61" spans="1:118" ht="20.100000000000001" customHeight="1" x14ac:dyDescent="0.3">
      <c r="A61" s="1" t="s">
        <v>224</v>
      </c>
      <c r="B61" s="2" t="s">
        <v>106</v>
      </c>
      <c r="C61" s="2" t="s">
        <v>354</v>
      </c>
      <c r="D61" s="2" t="s">
        <v>355</v>
      </c>
      <c r="E61" s="116">
        <v>15117.83</v>
      </c>
      <c r="F61" s="88"/>
      <c r="G61" s="97"/>
      <c r="H61" s="3"/>
      <c r="I61" s="3"/>
      <c r="J61" s="2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5"/>
      <c r="Y61" s="6"/>
      <c r="Z61" s="16"/>
      <c r="AA61" s="5"/>
      <c r="AB61" s="7"/>
      <c r="AC61" s="89"/>
      <c r="AD61" s="7"/>
      <c r="AE61" s="89"/>
      <c r="AF61" s="91"/>
      <c r="AG61" s="92"/>
      <c r="AH61" s="93"/>
      <c r="AI61" s="91"/>
      <c r="AJ61" s="94"/>
      <c r="AK61" s="95"/>
      <c r="AL61" s="96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</row>
    <row r="62" spans="1:118" ht="20.100000000000001" customHeight="1" x14ac:dyDescent="0.3">
      <c r="A62" s="1" t="s">
        <v>102</v>
      </c>
      <c r="B62" s="2" t="s">
        <v>137</v>
      </c>
      <c r="C62" s="2" t="s">
        <v>354</v>
      </c>
      <c r="D62" s="2" t="s">
        <v>355</v>
      </c>
      <c r="E62" s="116">
        <v>44069.869999999981</v>
      </c>
      <c r="F62" s="88"/>
      <c r="G62" s="97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5"/>
      <c r="Y62" s="6"/>
      <c r="Z62" s="16"/>
      <c r="AA62" s="5"/>
      <c r="AB62" s="7"/>
      <c r="AC62" s="89"/>
      <c r="AD62" s="7"/>
      <c r="AE62" s="89"/>
      <c r="AF62" s="91"/>
      <c r="AG62" s="92"/>
      <c r="AH62" s="93"/>
      <c r="AI62" s="91"/>
      <c r="AJ62" s="94"/>
      <c r="AK62" s="95"/>
      <c r="AL62" s="96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118" ht="20.100000000000001" customHeight="1" x14ac:dyDescent="0.3">
      <c r="A63" s="1" t="s">
        <v>46</v>
      </c>
      <c r="B63" s="2" t="s">
        <v>265</v>
      </c>
      <c r="C63" s="2" t="s">
        <v>354</v>
      </c>
      <c r="D63" s="2" t="s">
        <v>355</v>
      </c>
      <c r="E63" s="116">
        <f>28841.38-10289.42</f>
        <v>18551.96</v>
      </c>
      <c r="F63" s="88"/>
      <c r="G63" s="97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5"/>
      <c r="Y63" s="6"/>
      <c r="Z63" s="16"/>
      <c r="AA63" s="5"/>
      <c r="AB63" s="7"/>
      <c r="AC63" s="89"/>
      <c r="AD63" s="7"/>
      <c r="AE63" s="89"/>
      <c r="AF63" s="91"/>
      <c r="AG63" s="92"/>
      <c r="AH63" s="93"/>
      <c r="AI63" s="91"/>
      <c r="AJ63" s="94"/>
      <c r="AK63" s="95"/>
      <c r="AL63" s="96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</row>
    <row r="64" spans="1:118" ht="20.100000000000001" customHeight="1" x14ac:dyDescent="0.3">
      <c r="A64" s="1" t="s">
        <v>46</v>
      </c>
      <c r="B64" s="2" t="s">
        <v>265</v>
      </c>
      <c r="C64" s="2" t="s">
        <v>465</v>
      </c>
      <c r="D64" s="2" t="s">
        <v>355</v>
      </c>
      <c r="E64" s="116">
        <f>8025.02+2264.4</f>
        <v>10289.42</v>
      </c>
      <c r="F64" s="88"/>
      <c r="G64" s="97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5"/>
      <c r="Y64" s="6"/>
      <c r="Z64" s="16"/>
      <c r="AA64" s="5"/>
      <c r="AB64" s="7"/>
      <c r="AC64" s="89"/>
      <c r="AD64" s="7"/>
      <c r="AE64" s="89"/>
      <c r="AF64" s="91"/>
      <c r="AG64" s="92"/>
      <c r="AH64" s="93"/>
      <c r="AI64" s="91"/>
      <c r="AJ64" s="94"/>
      <c r="AK64" s="95"/>
      <c r="AL64" s="96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</row>
    <row r="65" spans="1:118" ht="20.100000000000001" customHeight="1" x14ac:dyDescent="0.3">
      <c r="A65" s="1" t="s">
        <v>188</v>
      </c>
      <c r="B65" s="2" t="s">
        <v>342</v>
      </c>
      <c r="C65" s="2" t="s">
        <v>354</v>
      </c>
      <c r="D65" s="2" t="s">
        <v>355</v>
      </c>
      <c r="E65" s="116">
        <v>31686.329999999998</v>
      </c>
      <c r="F65" s="88"/>
      <c r="G65" s="97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25"/>
      <c r="Y65" s="26"/>
      <c r="Z65" s="99"/>
      <c r="AA65" s="25"/>
      <c r="AB65" s="7"/>
      <c r="AC65" s="89"/>
      <c r="AD65" s="7"/>
      <c r="AE65" s="89"/>
      <c r="AF65" s="91"/>
      <c r="AG65" s="92"/>
      <c r="AH65" s="93"/>
      <c r="AI65" s="91"/>
      <c r="AJ65" s="94"/>
      <c r="AK65" s="95"/>
      <c r="AL65" s="96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118" ht="20.100000000000001" customHeight="1" x14ac:dyDescent="0.3">
      <c r="A66" s="1" t="s">
        <v>304</v>
      </c>
      <c r="B66" s="2" t="s">
        <v>33</v>
      </c>
      <c r="C66" s="2" t="s">
        <v>354</v>
      </c>
      <c r="D66" s="2" t="s">
        <v>355</v>
      </c>
      <c r="E66" s="116">
        <v>13403.919999999998</v>
      </c>
      <c r="F66" s="88"/>
      <c r="G66" s="97"/>
      <c r="H66" s="3"/>
      <c r="I66" s="3"/>
      <c r="J66" s="2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25"/>
      <c r="Y66" s="26"/>
      <c r="Z66" s="99"/>
      <c r="AA66" s="25"/>
      <c r="AB66" s="7"/>
      <c r="AC66" s="89"/>
      <c r="AD66" s="7"/>
      <c r="AE66" s="89"/>
      <c r="AF66" s="91"/>
      <c r="AG66" s="92"/>
      <c r="AH66" s="93"/>
      <c r="AI66" s="91"/>
      <c r="AJ66" s="94"/>
      <c r="AK66" s="95"/>
      <c r="AL66" s="96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</row>
    <row r="67" spans="1:118" ht="20.100000000000001" customHeight="1" x14ac:dyDescent="0.3">
      <c r="A67" s="1" t="s">
        <v>47</v>
      </c>
      <c r="B67" s="2" t="s">
        <v>343</v>
      </c>
      <c r="C67" s="2" t="s">
        <v>354</v>
      </c>
      <c r="D67" s="2" t="s">
        <v>355</v>
      </c>
      <c r="E67" s="116">
        <v>42048.800000000003</v>
      </c>
      <c r="F67" s="88"/>
      <c r="G67" s="97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5"/>
      <c r="Y67" s="6"/>
      <c r="Z67" s="16"/>
      <c r="AA67" s="5"/>
      <c r="AB67" s="7"/>
      <c r="AC67" s="89"/>
      <c r="AD67" s="7"/>
      <c r="AE67" s="89"/>
      <c r="AF67" s="91"/>
      <c r="AG67" s="92"/>
      <c r="AH67" s="93"/>
      <c r="AI67" s="91"/>
      <c r="AJ67" s="94"/>
      <c r="AK67" s="95"/>
      <c r="AL67" s="96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</row>
    <row r="68" spans="1:118" ht="20.100000000000001" customHeight="1" x14ac:dyDescent="0.3">
      <c r="A68" s="1" t="s">
        <v>166</v>
      </c>
      <c r="B68" s="2" t="s">
        <v>33</v>
      </c>
      <c r="C68" s="2" t="s">
        <v>354</v>
      </c>
      <c r="D68" s="2" t="s">
        <v>355</v>
      </c>
      <c r="E68" s="116">
        <v>14551.029999999995</v>
      </c>
      <c r="F68" s="88"/>
      <c r="G68" s="97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25"/>
      <c r="Y68" s="26"/>
      <c r="Z68" s="99"/>
      <c r="AA68" s="25"/>
      <c r="AB68" s="7"/>
      <c r="AC68" s="89"/>
      <c r="AD68" s="7"/>
      <c r="AE68" s="89"/>
      <c r="AF68" s="91"/>
      <c r="AG68" s="92"/>
      <c r="AH68" s="93"/>
      <c r="AI68" s="91"/>
      <c r="AJ68" s="94"/>
      <c r="AK68" s="95"/>
      <c r="AL68" s="96"/>
    </row>
    <row r="69" spans="1:118" s="27" customFormat="1" ht="20.100000000000001" customHeight="1" x14ac:dyDescent="0.3">
      <c r="A69" s="1" t="s">
        <v>130</v>
      </c>
      <c r="B69" s="2" t="s">
        <v>275</v>
      </c>
      <c r="C69" s="2" t="s">
        <v>354</v>
      </c>
      <c r="D69" s="2" t="s">
        <v>355</v>
      </c>
      <c r="E69" s="116">
        <v>19004.96</v>
      </c>
      <c r="F69" s="88"/>
      <c r="G69" s="97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5"/>
      <c r="Y69" s="6"/>
      <c r="Z69" s="16"/>
      <c r="AA69" s="5"/>
      <c r="AB69" s="7"/>
      <c r="AC69" s="89"/>
      <c r="AD69" s="7"/>
      <c r="AE69" s="89"/>
      <c r="AF69" s="91"/>
      <c r="AG69" s="92"/>
      <c r="AH69" s="93"/>
      <c r="AI69" s="91"/>
      <c r="AJ69" s="94"/>
      <c r="AK69" s="95"/>
      <c r="AL69" s="96"/>
      <c r="AM69" s="8"/>
      <c r="AN69" s="9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</row>
    <row r="70" spans="1:118" ht="20.100000000000001" customHeight="1" x14ac:dyDescent="0.3">
      <c r="A70" s="1" t="s">
        <v>55</v>
      </c>
      <c r="B70" s="2" t="s">
        <v>198</v>
      </c>
      <c r="C70" s="2" t="s">
        <v>354</v>
      </c>
      <c r="D70" s="2" t="s">
        <v>355</v>
      </c>
      <c r="E70" s="116">
        <v>42493.619999999988</v>
      </c>
      <c r="F70" s="88"/>
      <c r="G70" s="97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5"/>
      <c r="Y70" s="6"/>
      <c r="Z70" s="16"/>
      <c r="AA70" s="5"/>
      <c r="AB70" s="7"/>
      <c r="AC70" s="89"/>
      <c r="AD70" s="7"/>
      <c r="AE70" s="89"/>
      <c r="AF70" s="91"/>
      <c r="AG70" s="92"/>
      <c r="AH70" s="93"/>
      <c r="AI70" s="91"/>
      <c r="AJ70" s="94"/>
      <c r="AK70" s="95"/>
      <c r="AL70" s="96"/>
    </row>
    <row r="71" spans="1:118" ht="20.100000000000001" customHeight="1" x14ac:dyDescent="0.3">
      <c r="A71" s="1" t="s">
        <v>53</v>
      </c>
      <c r="B71" s="2" t="s">
        <v>236</v>
      </c>
      <c r="C71" s="2" t="s">
        <v>354</v>
      </c>
      <c r="D71" s="2" t="s">
        <v>355</v>
      </c>
      <c r="E71" s="116">
        <v>31553.34</v>
      </c>
      <c r="F71" s="88"/>
      <c r="G71" s="97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5"/>
      <c r="Y71" s="6"/>
      <c r="Z71" s="16"/>
      <c r="AA71" s="5"/>
      <c r="AB71" s="7"/>
      <c r="AC71" s="89"/>
      <c r="AD71" s="7"/>
      <c r="AE71" s="89"/>
      <c r="AF71" s="91"/>
      <c r="AG71" s="92"/>
      <c r="AH71" s="93"/>
      <c r="AI71" s="91"/>
      <c r="AJ71" s="94"/>
      <c r="AK71" s="95"/>
      <c r="AL71" s="96"/>
    </row>
    <row r="72" spans="1:118" s="27" customFormat="1" ht="20.100000000000001" customHeight="1" x14ac:dyDescent="0.3">
      <c r="A72" s="1" t="s">
        <v>72</v>
      </c>
      <c r="B72" s="2" t="s">
        <v>171</v>
      </c>
      <c r="C72" s="2" t="s">
        <v>354</v>
      </c>
      <c r="D72" s="2" t="s">
        <v>355</v>
      </c>
      <c r="E72" s="116">
        <v>20948.72</v>
      </c>
      <c r="F72" s="88"/>
      <c r="G72" s="97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5"/>
      <c r="Y72" s="6"/>
      <c r="Z72" s="16"/>
      <c r="AA72" s="5"/>
      <c r="AB72" s="7"/>
      <c r="AC72" s="89"/>
      <c r="AD72" s="7"/>
      <c r="AE72" s="89"/>
      <c r="AF72" s="91"/>
      <c r="AG72" s="92"/>
      <c r="AH72" s="93"/>
      <c r="AI72" s="91"/>
      <c r="AJ72" s="94"/>
      <c r="AK72" s="95"/>
      <c r="AL72" s="96"/>
      <c r="AM72" s="8"/>
      <c r="AN72" s="9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</row>
    <row r="73" spans="1:118" ht="20.100000000000001" customHeight="1" x14ac:dyDescent="0.3">
      <c r="A73" s="1" t="s">
        <v>296</v>
      </c>
      <c r="B73" s="2" t="s">
        <v>33</v>
      </c>
      <c r="C73" s="2" t="s">
        <v>354</v>
      </c>
      <c r="D73" s="2" t="s">
        <v>355</v>
      </c>
      <c r="E73" s="116">
        <v>13403.919999999998</v>
      </c>
      <c r="F73" s="88"/>
      <c r="G73" s="97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25"/>
      <c r="Y73" s="26"/>
      <c r="Z73" s="99"/>
      <c r="AA73" s="25"/>
      <c r="AB73" s="7"/>
      <c r="AC73" s="89"/>
      <c r="AD73" s="7"/>
      <c r="AE73" s="89"/>
      <c r="AF73" s="91"/>
      <c r="AG73" s="92"/>
      <c r="AH73" s="93"/>
      <c r="AI73" s="91"/>
      <c r="AJ73" s="94"/>
      <c r="AK73" s="95"/>
      <c r="AL73" s="96"/>
    </row>
    <row r="74" spans="1:118" s="27" customFormat="1" ht="20.100000000000001" customHeight="1" x14ac:dyDescent="0.3">
      <c r="A74" s="1" t="s">
        <v>323</v>
      </c>
      <c r="B74" s="2" t="s">
        <v>33</v>
      </c>
      <c r="C74" s="2" t="s">
        <v>469</v>
      </c>
      <c r="D74" s="2" t="s">
        <v>355</v>
      </c>
      <c r="E74" s="116">
        <v>4432.3</v>
      </c>
      <c r="F74" s="88"/>
      <c r="G74" s="98"/>
      <c r="H74" s="24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28"/>
      <c r="Y74" s="29"/>
      <c r="Z74" s="100"/>
      <c r="AA74" s="28"/>
      <c r="AB74" s="30"/>
      <c r="AC74" s="101"/>
      <c r="AD74" s="30"/>
      <c r="AE74" s="101"/>
      <c r="AF74" s="102"/>
      <c r="AG74" s="103"/>
      <c r="AH74" s="104"/>
      <c r="AI74" s="102"/>
      <c r="AJ74" s="105"/>
      <c r="AK74" s="106"/>
      <c r="AL74" s="107"/>
      <c r="AM74" s="31"/>
      <c r="AN74" s="32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</row>
    <row r="75" spans="1:118" ht="20.100000000000001" customHeight="1" x14ac:dyDescent="0.3">
      <c r="A75" s="1" t="s">
        <v>220</v>
      </c>
      <c r="B75" s="2" t="s">
        <v>288</v>
      </c>
      <c r="C75" s="2" t="s">
        <v>354</v>
      </c>
      <c r="D75" s="2" t="s">
        <v>355</v>
      </c>
      <c r="E75" s="116">
        <v>17219.169999999998</v>
      </c>
      <c r="F75" s="88"/>
      <c r="G75" s="97"/>
      <c r="H75" s="3"/>
      <c r="I75" s="3"/>
      <c r="J75" s="2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5"/>
      <c r="Y75" s="6"/>
      <c r="Z75" s="16"/>
      <c r="AA75" s="5"/>
      <c r="AB75" s="7"/>
      <c r="AC75" s="89"/>
      <c r="AD75" s="7"/>
      <c r="AE75" s="89"/>
      <c r="AF75" s="91"/>
      <c r="AG75" s="92"/>
      <c r="AH75" s="93"/>
      <c r="AI75" s="91"/>
      <c r="AJ75" s="94"/>
      <c r="AK75" s="95"/>
      <c r="AL75" s="96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</row>
    <row r="76" spans="1:118" s="27" customFormat="1" ht="20.100000000000001" customHeight="1" x14ac:dyDescent="0.3">
      <c r="A76" s="1" t="s">
        <v>242</v>
      </c>
      <c r="B76" s="2" t="s">
        <v>287</v>
      </c>
      <c r="C76" s="2" t="s">
        <v>354</v>
      </c>
      <c r="D76" s="2" t="s">
        <v>355</v>
      </c>
      <c r="E76" s="116">
        <v>15087.149999999996</v>
      </c>
      <c r="F76" s="88"/>
      <c r="G76" s="97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25"/>
      <c r="Y76" s="26"/>
      <c r="Z76" s="99"/>
      <c r="AA76" s="25"/>
      <c r="AB76" s="7"/>
      <c r="AC76" s="108"/>
      <c r="AD76" s="7"/>
      <c r="AE76" s="89"/>
      <c r="AF76" s="91"/>
      <c r="AG76" s="92"/>
      <c r="AH76" s="93"/>
      <c r="AI76" s="91"/>
      <c r="AJ76" s="94"/>
      <c r="AK76" s="95"/>
      <c r="AL76" s="96"/>
      <c r="AM76" s="8"/>
      <c r="AN76" s="9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</row>
    <row r="77" spans="1:118" s="27" customFormat="1" ht="20.100000000000001" customHeight="1" x14ac:dyDescent="0.3">
      <c r="A77" s="1" t="s">
        <v>160</v>
      </c>
      <c r="B77" s="2" t="s">
        <v>199</v>
      </c>
      <c r="C77" s="2" t="s">
        <v>354</v>
      </c>
      <c r="D77" s="2" t="s">
        <v>355</v>
      </c>
      <c r="E77" s="116">
        <v>32086.989999999998</v>
      </c>
      <c r="F77" s="88"/>
      <c r="G77" s="97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5"/>
      <c r="Y77" s="6"/>
      <c r="Z77" s="16"/>
      <c r="AA77" s="5"/>
      <c r="AB77" s="7"/>
      <c r="AC77" s="89"/>
      <c r="AD77" s="7"/>
      <c r="AE77" s="89"/>
      <c r="AF77" s="91"/>
      <c r="AG77" s="92"/>
      <c r="AH77" s="93"/>
      <c r="AI77" s="91"/>
      <c r="AJ77" s="94"/>
      <c r="AK77" s="95"/>
      <c r="AL77" s="96"/>
      <c r="AM77" s="8"/>
      <c r="AN77" s="9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</row>
    <row r="78" spans="1:118" ht="20.100000000000001" customHeight="1" x14ac:dyDescent="0.3">
      <c r="A78" s="1" t="s">
        <v>243</v>
      </c>
      <c r="B78" s="2" t="s">
        <v>202</v>
      </c>
      <c r="C78" s="2" t="s">
        <v>354</v>
      </c>
      <c r="D78" s="2" t="s">
        <v>355</v>
      </c>
      <c r="E78" s="116">
        <v>18223.79</v>
      </c>
      <c r="F78" s="88"/>
      <c r="G78" s="97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5"/>
      <c r="Y78" s="6"/>
      <c r="Z78" s="16"/>
      <c r="AA78" s="5"/>
      <c r="AB78" s="7"/>
      <c r="AC78" s="89"/>
      <c r="AD78" s="7"/>
      <c r="AE78" s="89"/>
      <c r="AF78" s="91"/>
      <c r="AG78" s="92"/>
      <c r="AH78" s="93"/>
      <c r="AI78" s="91"/>
      <c r="AJ78" s="94"/>
      <c r="AK78" s="95"/>
      <c r="AL78" s="96"/>
    </row>
    <row r="79" spans="1:118" s="27" customFormat="1" ht="20.100000000000001" customHeight="1" x14ac:dyDescent="0.3">
      <c r="A79" s="1" t="s">
        <v>294</v>
      </c>
      <c r="B79" s="2" t="s">
        <v>327</v>
      </c>
      <c r="C79" s="2" t="s">
        <v>354</v>
      </c>
      <c r="D79" s="2" t="s">
        <v>355</v>
      </c>
      <c r="E79" s="116">
        <v>13480.849999999999</v>
      </c>
      <c r="F79" s="88"/>
      <c r="G79" s="97"/>
      <c r="H79" s="3"/>
      <c r="I79" s="3"/>
      <c r="J79" s="2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25"/>
      <c r="Y79" s="26"/>
      <c r="Z79" s="99"/>
      <c r="AA79" s="25"/>
      <c r="AB79" s="7"/>
      <c r="AC79" s="89"/>
      <c r="AD79" s="7"/>
      <c r="AE79" s="89"/>
      <c r="AF79" s="91"/>
      <c r="AG79" s="92"/>
      <c r="AH79" s="93"/>
      <c r="AI79" s="91"/>
      <c r="AJ79" s="94"/>
      <c r="AK79" s="95"/>
      <c r="AL79" s="96"/>
      <c r="AM79" s="8"/>
      <c r="AN79" s="9"/>
    </row>
    <row r="80" spans="1:118" ht="20.100000000000001" customHeight="1" x14ac:dyDescent="0.3">
      <c r="A80" s="1" t="s">
        <v>75</v>
      </c>
      <c r="B80" s="2" t="s">
        <v>194</v>
      </c>
      <c r="C80" s="2" t="s">
        <v>354</v>
      </c>
      <c r="D80" s="2" t="s">
        <v>355</v>
      </c>
      <c r="E80" s="116">
        <v>23298.989999999998</v>
      </c>
      <c r="F80" s="88"/>
      <c r="G80" s="97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5"/>
      <c r="Y80" s="6"/>
      <c r="Z80" s="16"/>
      <c r="AA80" s="5"/>
      <c r="AB80" s="7"/>
      <c r="AC80" s="89"/>
      <c r="AD80" s="7"/>
      <c r="AE80" s="89"/>
      <c r="AF80" s="91"/>
      <c r="AG80" s="92"/>
      <c r="AH80" s="93"/>
      <c r="AI80" s="91"/>
      <c r="AJ80" s="94"/>
      <c r="AK80" s="95"/>
      <c r="AL80" s="96"/>
    </row>
    <row r="81" spans="1:118" ht="20.100000000000001" customHeight="1" x14ac:dyDescent="0.3">
      <c r="A81" s="1" t="s">
        <v>283</v>
      </c>
      <c r="B81" s="2" t="s">
        <v>340</v>
      </c>
      <c r="C81" s="2" t="s">
        <v>354</v>
      </c>
      <c r="D81" s="2" t="s">
        <v>355</v>
      </c>
      <c r="E81" s="116">
        <v>25956.47</v>
      </c>
      <c r="F81" s="88"/>
      <c r="G81" s="97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25"/>
      <c r="Y81" s="26"/>
      <c r="Z81" s="99"/>
      <c r="AA81" s="25"/>
      <c r="AB81" s="7"/>
      <c r="AC81" s="89"/>
      <c r="AD81" s="7"/>
      <c r="AE81" s="89"/>
      <c r="AF81" s="91"/>
      <c r="AG81" s="92"/>
      <c r="AH81" s="93"/>
      <c r="AI81" s="91"/>
      <c r="AJ81" s="94"/>
      <c r="AK81" s="95"/>
      <c r="AL81" s="96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</row>
    <row r="82" spans="1:118" ht="20.100000000000001" customHeight="1" x14ac:dyDescent="0.3">
      <c r="A82" s="1" t="s">
        <v>251</v>
      </c>
      <c r="B82" s="2" t="s">
        <v>42</v>
      </c>
      <c r="C82" s="2" t="s">
        <v>354</v>
      </c>
      <c r="D82" s="2" t="s">
        <v>355</v>
      </c>
      <c r="E82" s="116">
        <v>16348.06</v>
      </c>
      <c r="F82" s="88"/>
      <c r="G82" s="97"/>
      <c r="H82" s="3"/>
      <c r="I82" s="3"/>
      <c r="J82" s="2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25"/>
      <c r="Y82" s="26"/>
      <c r="Z82" s="99"/>
      <c r="AA82" s="25"/>
      <c r="AB82" s="7"/>
      <c r="AC82" s="89"/>
      <c r="AD82" s="7"/>
      <c r="AE82" s="89"/>
      <c r="AF82" s="91"/>
      <c r="AG82" s="92"/>
      <c r="AH82" s="93"/>
      <c r="AI82" s="91"/>
      <c r="AJ82" s="94"/>
      <c r="AK82" s="95"/>
      <c r="AL82" s="96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</row>
    <row r="83" spans="1:118" s="11" customFormat="1" ht="20.100000000000001" customHeight="1" x14ac:dyDescent="0.3">
      <c r="A83" s="1" t="s">
        <v>54</v>
      </c>
      <c r="B83" s="2" t="s">
        <v>149</v>
      </c>
      <c r="C83" s="2" t="s">
        <v>354</v>
      </c>
      <c r="D83" s="2" t="s">
        <v>355</v>
      </c>
      <c r="E83" s="116">
        <v>28060.5</v>
      </c>
      <c r="F83" s="88"/>
      <c r="G83" s="97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5"/>
      <c r="Y83" s="6"/>
      <c r="Z83" s="16"/>
      <c r="AA83" s="5"/>
      <c r="AB83" s="7"/>
      <c r="AC83" s="89"/>
      <c r="AD83" s="7"/>
      <c r="AE83" s="89"/>
      <c r="AF83" s="91"/>
      <c r="AG83" s="92"/>
      <c r="AH83" s="93"/>
      <c r="AI83" s="91"/>
      <c r="AJ83" s="94"/>
      <c r="AK83" s="95"/>
      <c r="AL83" s="96"/>
      <c r="AM83" s="8"/>
      <c r="AN83" s="9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</row>
    <row r="84" spans="1:118" ht="20.100000000000001" customHeight="1" x14ac:dyDescent="0.3">
      <c r="A84" s="1" t="s">
        <v>16</v>
      </c>
      <c r="B84" s="2" t="s">
        <v>134</v>
      </c>
      <c r="C84" s="2" t="s">
        <v>354</v>
      </c>
      <c r="D84" s="2" t="s">
        <v>355</v>
      </c>
      <c r="E84" s="116">
        <v>18561.66</v>
      </c>
      <c r="F84" s="88"/>
      <c r="G84" s="97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5"/>
      <c r="Y84" s="6"/>
      <c r="Z84" s="16"/>
      <c r="AA84" s="5"/>
      <c r="AB84" s="7"/>
      <c r="AC84" s="89"/>
      <c r="AD84" s="7"/>
      <c r="AE84" s="89"/>
      <c r="AF84" s="91"/>
      <c r="AG84" s="92"/>
      <c r="AH84" s="93"/>
      <c r="AI84" s="91"/>
      <c r="AJ84" s="94"/>
      <c r="AK84" s="95"/>
      <c r="AL84" s="96"/>
    </row>
    <row r="85" spans="1:118" ht="20.100000000000001" customHeight="1" x14ac:dyDescent="0.3">
      <c r="A85" s="1" t="s">
        <v>24</v>
      </c>
      <c r="B85" s="2" t="s">
        <v>100</v>
      </c>
      <c r="C85" s="2" t="s">
        <v>354</v>
      </c>
      <c r="D85" s="2" t="s">
        <v>355</v>
      </c>
      <c r="E85" s="116">
        <v>32913.270000000004</v>
      </c>
      <c r="F85" s="88"/>
      <c r="G85" s="97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25"/>
      <c r="Y85" s="26"/>
      <c r="Z85" s="99"/>
      <c r="AA85" s="25"/>
      <c r="AB85" s="7"/>
      <c r="AC85" s="89"/>
      <c r="AD85" s="7"/>
      <c r="AE85" s="89"/>
      <c r="AF85" s="91"/>
      <c r="AG85" s="92"/>
      <c r="AH85" s="93"/>
      <c r="AI85" s="91"/>
      <c r="AJ85" s="94"/>
      <c r="AK85" s="95"/>
      <c r="AL85" s="96"/>
    </row>
    <row r="86" spans="1:118" ht="20.100000000000001" customHeight="1" x14ac:dyDescent="0.3">
      <c r="A86" s="1" t="s">
        <v>6</v>
      </c>
      <c r="B86" s="2" t="s">
        <v>193</v>
      </c>
      <c r="C86" s="2" t="s">
        <v>354</v>
      </c>
      <c r="D86" s="2" t="s">
        <v>355</v>
      </c>
      <c r="E86" s="116">
        <v>31871.319999999996</v>
      </c>
      <c r="F86" s="88"/>
      <c r="G86" s="97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5"/>
      <c r="Y86" s="6"/>
      <c r="Z86" s="16"/>
      <c r="AA86" s="5"/>
      <c r="AB86" s="7"/>
      <c r="AC86" s="89"/>
      <c r="AD86" s="7"/>
      <c r="AE86" s="89"/>
      <c r="AF86" s="91"/>
      <c r="AG86" s="92"/>
      <c r="AH86" s="93"/>
      <c r="AI86" s="91"/>
      <c r="AJ86" s="94"/>
      <c r="AK86" s="95"/>
      <c r="AL86" s="96"/>
    </row>
    <row r="87" spans="1:118" ht="20.100000000000001" customHeight="1" x14ac:dyDescent="0.3">
      <c r="A87" s="1" t="s">
        <v>291</v>
      </c>
      <c r="B87" s="2" t="s">
        <v>330</v>
      </c>
      <c r="C87" s="2" t="s">
        <v>354</v>
      </c>
      <c r="D87" s="2" t="s">
        <v>355</v>
      </c>
      <c r="E87" s="116">
        <v>15173.370000000004</v>
      </c>
      <c r="F87" s="88"/>
      <c r="G87" s="97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25"/>
      <c r="Y87" s="26"/>
      <c r="Z87" s="99"/>
      <c r="AA87" s="25"/>
      <c r="AB87" s="7"/>
      <c r="AC87" s="89"/>
      <c r="AD87" s="7"/>
      <c r="AE87" s="89"/>
      <c r="AF87" s="91"/>
      <c r="AG87" s="92"/>
      <c r="AH87" s="93"/>
      <c r="AI87" s="91"/>
      <c r="AJ87" s="94"/>
      <c r="AK87" s="95"/>
      <c r="AL87" s="96"/>
    </row>
    <row r="88" spans="1:118" ht="20.100000000000001" customHeight="1" x14ac:dyDescent="0.3">
      <c r="A88" s="1" t="s">
        <v>37</v>
      </c>
      <c r="B88" s="2" t="s">
        <v>338</v>
      </c>
      <c r="C88" s="2" t="s">
        <v>354</v>
      </c>
      <c r="D88" s="2" t="s">
        <v>355</v>
      </c>
      <c r="E88" s="116">
        <v>22023.399999999998</v>
      </c>
      <c r="F88" s="88"/>
      <c r="G88" s="97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5"/>
      <c r="Y88" s="6"/>
      <c r="Z88" s="16"/>
      <c r="AA88" s="5"/>
      <c r="AB88" s="7"/>
      <c r="AC88" s="89"/>
      <c r="AD88" s="7"/>
      <c r="AE88" s="89"/>
      <c r="AF88" s="91"/>
      <c r="AG88" s="92"/>
      <c r="AH88" s="93"/>
      <c r="AI88" s="91"/>
      <c r="AJ88" s="94"/>
      <c r="AK88" s="95"/>
      <c r="AL88" s="96"/>
    </row>
    <row r="89" spans="1:118" ht="20.100000000000001" customHeight="1" x14ac:dyDescent="0.3">
      <c r="A89" s="1" t="s">
        <v>63</v>
      </c>
      <c r="B89" s="2" t="s">
        <v>186</v>
      </c>
      <c r="C89" s="2" t="s">
        <v>354</v>
      </c>
      <c r="D89" s="2" t="s">
        <v>355</v>
      </c>
      <c r="E89" s="116">
        <v>26420.16</v>
      </c>
      <c r="F89" s="88"/>
      <c r="G89" s="97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5"/>
      <c r="Y89" s="6"/>
      <c r="Z89" s="16"/>
      <c r="AA89" s="5"/>
      <c r="AB89" s="7"/>
      <c r="AC89" s="89"/>
      <c r="AD89" s="7"/>
      <c r="AE89" s="89"/>
      <c r="AF89" s="91"/>
      <c r="AG89" s="92"/>
      <c r="AH89" s="93"/>
      <c r="AI89" s="91"/>
      <c r="AJ89" s="94"/>
      <c r="AK89" s="95"/>
      <c r="AL89" s="96"/>
    </row>
    <row r="90" spans="1:118" ht="20.100000000000001" customHeight="1" x14ac:dyDescent="0.3">
      <c r="A90" s="1" t="s">
        <v>49</v>
      </c>
      <c r="B90" s="2" t="s">
        <v>148</v>
      </c>
      <c r="C90" s="2" t="s">
        <v>354</v>
      </c>
      <c r="D90" s="2" t="s">
        <v>355</v>
      </c>
      <c r="E90" s="116">
        <v>22829.17</v>
      </c>
      <c r="F90" s="88"/>
      <c r="G90" s="97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5"/>
      <c r="Y90" s="6"/>
      <c r="Z90" s="16"/>
      <c r="AA90" s="5"/>
      <c r="AB90" s="7"/>
      <c r="AC90" s="89"/>
      <c r="AD90" s="7"/>
      <c r="AE90" s="89"/>
      <c r="AF90" s="91"/>
      <c r="AG90" s="92"/>
      <c r="AH90" s="93"/>
      <c r="AI90" s="91"/>
      <c r="AJ90" s="94"/>
      <c r="AK90" s="95"/>
      <c r="AL90" s="96"/>
    </row>
    <row r="91" spans="1:118" s="11" customFormat="1" ht="20.100000000000001" customHeight="1" x14ac:dyDescent="0.3">
      <c r="A91" s="1" t="s">
        <v>180</v>
      </c>
      <c r="B91" s="2" t="s">
        <v>341</v>
      </c>
      <c r="C91" s="2" t="s">
        <v>354</v>
      </c>
      <c r="D91" s="2" t="s">
        <v>355</v>
      </c>
      <c r="E91" s="116">
        <v>34783.19000000001</v>
      </c>
      <c r="F91" s="88"/>
      <c r="G91" s="97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25"/>
      <c r="Y91" s="26"/>
      <c r="Z91" s="99"/>
      <c r="AA91" s="25"/>
      <c r="AB91" s="7"/>
      <c r="AC91" s="89"/>
      <c r="AD91" s="7"/>
      <c r="AE91" s="89"/>
      <c r="AF91" s="91"/>
      <c r="AG91" s="92"/>
      <c r="AH91" s="93"/>
      <c r="AI91" s="91"/>
      <c r="AJ91" s="94"/>
      <c r="AK91" s="95"/>
      <c r="AL91" s="96"/>
      <c r="AM91" s="8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</row>
    <row r="92" spans="1:118" ht="20.100000000000001" customHeight="1" x14ac:dyDescent="0.3">
      <c r="A92" s="1" t="s">
        <v>321</v>
      </c>
      <c r="B92" s="2" t="s">
        <v>25</v>
      </c>
      <c r="C92" s="2" t="s">
        <v>467</v>
      </c>
      <c r="D92" s="2" t="s">
        <v>355</v>
      </c>
      <c r="E92" s="116">
        <v>7177.7</v>
      </c>
      <c r="F92" s="88"/>
      <c r="G92" s="97"/>
      <c r="H92" s="3"/>
      <c r="I92" s="3"/>
      <c r="J92" s="2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25"/>
      <c r="Y92" s="26"/>
      <c r="Z92" s="99"/>
      <c r="AA92" s="25"/>
      <c r="AB92" s="7"/>
      <c r="AC92" s="89"/>
      <c r="AD92" s="7"/>
      <c r="AE92" s="89"/>
      <c r="AF92" s="91"/>
      <c r="AG92" s="92"/>
      <c r="AH92" s="93"/>
      <c r="AI92" s="91"/>
      <c r="AJ92" s="94"/>
      <c r="AK92" s="95"/>
      <c r="AL92" s="96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</row>
    <row r="93" spans="1:118" ht="20.100000000000001" customHeight="1" x14ac:dyDescent="0.3">
      <c r="A93" s="1" t="s">
        <v>204</v>
      </c>
      <c r="B93" s="2" t="s">
        <v>335</v>
      </c>
      <c r="C93" s="2" t="s">
        <v>354</v>
      </c>
      <c r="D93" s="2" t="s">
        <v>355</v>
      </c>
      <c r="E93" s="116">
        <v>14289.689999999995</v>
      </c>
      <c r="F93" s="88"/>
      <c r="G93" s="97"/>
      <c r="H93" s="3"/>
      <c r="I93" s="3"/>
      <c r="J93" s="2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5"/>
      <c r="Y93" s="6"/>
      <c r="Z93" s="16"/>
      <c r="AA93" s="5"/>
      <c r="AB93" s="7"/>
      <c r="AC93" s="89"/>
      <c r="AD93" s="7"/>
      <c r="AE93" s="89"/>
      <c r="AF93" s="91"/>
      <c r="AG93" s="92"/>
      <c r="AH93" s="93"/>
      <c r="AI93" s="91"/>
      <c r="AJ93" s="94"/>
      <c r="AK93" s="95"/>
      <c r="AL93" s="96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</row>
    <row r="94" spans="1:118" ht="20.100000000000001" customHeight="1" x14ac:dyDescent="0.3">
      <c r="A94" s="1" t="s">
        <v>247</v>
      </c>
      <c r="B94" s="2" t="s">
        <v>134</v>
      </c>
      <c r="C94" s="2" t="s">
        <v>354</v>
      </c>
      <c r="D94" s="2" t="s">
        <v>355</v>
      </c>
      <c r="E94" s="116">
        <v>15341.530000000002</v>
      </c>
      <c r="F94" s="88"/>
      <c r="G94" s="97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25"/>
      <c r="Y94" s="26"/>
      <c r="Z94" s="99"/>
      <c r="AA94" s="5"/>
      <c r="AB94" s="7"/>
      <c r="AC94" s="89"/>
      <c r="AD94" s="7"/>
      <c r="AE94" s="89"/>
      <c r="AF94" s="91"/>
      <c r="AG94" s="92"/>
      <c r="AH94" s="93"/>
      <c r="AI94" s="91"/>
      <c r="AJ94" s="94"/>
      <c r="AK94" s="95"/>
      <c r="AL94" s="96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</row>
    <row r="95" spans="1:118" ht="20.100000000000001" customHeight="1" x14ac:dyDescent="0.3">
      <c r="A95" s="1" t="s">
        <v>68</v>
      </c>
      <c r="B95" s="2" t="s">
        <v>165</v>
      </c>
      <c r="C95" s="2" t="s">
        <v>354</v>
      </c>
      <c r="D95" s="2" t="s">
        <v>355</v>
      </c>
      <c r="E95" s="116">
        <v>23731.5</v>
      </c>
      <c r="F95" s="88"/>
      <c r="G95" s="97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5"/>
      <c r="Y95" s="6"/>
      <c r="Z95" s="16"/>
      <c r="AA95" s="5"/>
      <c r="AB95" s="7"/>
      <c r="AC95" s="89"/>
      <c r="AD95" s="7"/>
      <c r="AE95" s="89"/>
      <c r="AF95" s="91"/>
      <c r="AG95" s="92"/>
      <c r="AH95" s="93"/>
      <c r="AI95" s="91"/>
      <c r="AJ95" s="94"/>
      <c r="AK95" s="95"/>
      <c r="AL95" s="96"/>
    </row>
    <row r="96" spans="1:118" ht="20.100000000000001" customHeight="1" x14ac:dyDescent="0.3">
      <c r="A96" s="1" t="s">
        <v>141</v>
      </c>
      <c r="B96" s="2" t="s">
        <v>328</v>
      </c>
      <c r="C96" s="2" t="s">
        <v>354</v>
      </c>
      <c r="D96" s="2" t="s">
        <v>355</v>
      </c>
      <c r="E96" s="116">
        <v>18881.990000000002</v>
      </c>
      <c r="F96" s="88"/>
      <c r="G96" s="97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25"/>
      <c r="Y96" s="26"/>
      <c r="Z96" s="99"/>
      <c r="AA96" s="25"/>
      <c r="AB96" s="7"/>
      <c r="AC96" s="89"/>
      <c r="AD96" s="7"/>
      <c r="AE96" s="89"/>
      <c r="AF96" s="91"/>
      <c r="AG96" s="92"/>
      <c r="AH96" s="93"/>
      <c r="AI96" s="91"/>
      <c r="AJ96" s="94"/>
      <c r="AK96" s="95"/>
      <c r="AL96" s="96"/>
    </row>
    <row r="97" spans="1:118" ht="20.100000000000001" customHeight="1" x14ac:dyDescent="0.3">
      <c r="A97" s="1" t="s">
        <v>263</v>
      </c>
      <c r="B97" s="2" t="s">
        <v>340</v>
      </c>
      <c r="C97" s="2" t="s">
        <v>354</v>
      </c>
      <c r="D97" s="2" t="s">
        <v>355</v>
      </c>
      <c r="E97" s="116">
        <v>26907.230000000003</v>
      </c>
      <c r="F97" s="88"/>
      <c r="G97" s="98"/>
      <c r="H97" s="24"/>
      <c r="I97" s="24"/>
      <c r="J97" s="2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25"/>
      <c r="Y97" s="26"/>
      <c r="Z97" s="99"/>
      <c r="AA97" s="25"/>
      <c r="AB97" s="7"/>
      <c r="AC97" s="89"/>
      <c r="AD97" s="7"/>
      <c r="AE97" s="89"/>
      <c r="AF97" s="91"/>
      <c r="AG97" s="92"/>
      <c r="AH97" s="93"/>
      <c r="AI97" s="91"/>
      <c r="AJ97" s="94"/>
      <c r="AK97" s="95"/>
      <c r="AL97" s="96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118" s="27" customFormat="1" ht="20.100000000000001" customHeight="1" x14ac:dyDescent="0.3">
      <c r="A98" s="1" t="s">
        <v>56</v>
      </c>
      <c r="B98" s="2" t="s">
        <v>234</v>
      </c>
      <c r="C98" s="2" t="s">
        <v>354</v>
      </c>
      <c r="D98" s="2" t="s">
        <v>355</v>
      </c>
      <c r="E98" s="116">
        <v>28562.55999999999</v>
      </c>
      <c r="F98" s="88"/>
      <c r="G98" s="97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5"/>
      <c r="Y98" s="6"/>
      <c r="Z98" s="16"/>
      <c r="AA98" s="5"/>
      <c r="AB98" s="7"/>
      <c r="AC98" s="89"/>
      <c r="AD98" s="7"/>
      <c r="AE98" s="89"/>
      <c r="AF98" s="91"/>
      <c r="AG98" s="92"/>
      <c r="AH98" s="93"/>
      <c r="AI98" s="91"/>
      <c r="AJ98" s="94"/>
      <c r="AK98" s="95"/>
      <c r="AL98" s="96"/>
      <c r="AM98" s="8"/>
      <c r="AN98" s="9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</row>
    <row r="99" spans="1:118" ht="20.100000000000001" customHeight="1" x14ac:dyDescent="0.3">
      <c r="A99" s="1" t="s">
        <v>205</v>
      </c>
      <c r="B99" s="2" t="s">
        <v>211</v>
      </c>
      <c r="C99" s="2" t="s">
        <v>354</v>
      </c>
      <c r="D99" s="2" t="s">
        <v>355</v>
      </c>
      <c r="E99" s="116">
        <v>28566.200000000008</v>
      </c>
      <c r="F99" s="88"/>
      <c r="G99" s="97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5"/>
      <c r="Y99" s="6"/>
      <c r="Z99" s="16"/>
      <c r="AA99" s="5"/>
      <c r="AB99" s="7"/>
      <c r="AC99" s="89"/>
      <c r="AD99" s="7"/>
      <c r="AE99" s="89"/>
      <c r="AF99" s="91"/>
      <c r="AG99" s="92"/>
      <c r="AH99" s="93"/>
      <c r="AI99" s="91"/>
      <c r="AJ99" s="94"/>
      <c r="AK99" s="95"/>
      <c r="AL99" s="96"/>
    </row>
    <row r="100" spans="1:118" s="27" customFormat="1" ht="20.100000000000001" customHeight="1" x14ac:dyDescent="0.3">
      <c r="A100" s="1" t="s">
        <v>292</v>
      </c>
      <c r="B100" s="2" t="s">
        <v>340</v>
      </c>
      <c r="C100" s="2" t="s">
        <v>354</v>
      </c>
      <c r="D100" s="2" t="s">
        <v>355</v>
      </c>
      <c r="E100" s="116">
        <v>26598.11</v>
      </c>
      <c r="F100" s="88"/>
      <c r="G100" s="98"/>
      <c r="H100" s="24"/>
      <c r="I100" s="24"/>
      <c r="J100" s="2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25"/>
      <c r="Y100" s="26"/>
      <c r="Z100" s="99"/>
      <c r="AA100" s="25"/>
      <c r="AB100" s="7"/>
      <c r="AC100" s="89"/>
      <c r="AD100" s="7"/>
      <c r="AE100" s="89"/>
      <c r="AF100" s="91"/>
      <c r="AG100" s="92"/>
      <c r="AH100" s="93"/>
      <c r="AI100" s="91"/>
      <c r="AJ100" s="94"/>
      <c r="AK100" s="95"/>
      <c r="AL100" s="96"/>
      <c r="AM100" s="8"/>
      <c r="AN100" s="9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</row>
    <row r="101" spans="1:118" ht="20.100000000000001" customHeight="1" x14ac:dyDescent="0.3">
      <c r="A101" s="1" t="s">
        <v>81</v>
      </c>
      <c r="B101" s="2" t="s">
        <v>33</v>
      </c>
      <c r="C101" s="2" t="s">
        <v>354</v>
      </c>
      <c r="D101" s="2" t="s">
        <v>355</v>
      </c>
      <c r="E101" s="116">
        <v>17247.489999999998</v>
      </c>
      <c r="F101" s="88"/>
      <c r="G101" s="97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25"/>
      <c r="Y101" s="26"/>
      <c r="Z101" s="99"/>
      <c r="AA101" s="25"/>
      <c r="AB101" s="7"/>
      <c r="AC101" s="89"/>
      <c r="AD101" s="7"/>
      <c r="AE101" s="89"/>
      <c r="AF101" s="91"/>
      <c r="AG101" s="92"/>
      <c r="AH101" s="93"/>
      <c r="AI101" s="91"/>
      <c r="AJ101" s="94"/>
      <c r="AK101" s="95"/>
      <c r="AL101" s="96"/>
    </row>
    <row r="102" spans="1:118" ht="20.100000000000001" customHeight="1" x14ac:dyDescent="0.3">
      <c r="A102" s="1" t="s">
        <v>290</v>
      </c>
      <c r="B102" s="2" t="s">
        <v>20</v>
      </c>
      <c r="C102" s="2" t="s">
        <v>354</v>
      </c>
      <c r="D102" s="2" t="s">
        <v>355</v>
      </c>
      <c r="E102" s="116">
        <v>25492.610000000004</v>
      </c>
      <c r="F102" s="88"/>
      <c r="G102" s="97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25"/>
      <c r="Y102" s="26"/>
      <c r="Z102" s="99"/>
      <c r="AA102" s="25"/>
      <c r="AB102" s="7"/>
      <c r="AC102" s="89"/>
      <c r="AD102" s="7"/>
      <c r="AE102" s="89"/>
      <c r="AF102" s="91"/>
      <c r="AG102" s="92"/>
      <c r="AH102" s="93"/>
      <c r="AI102" s="91"/>
      <c r="AJ102" s="94"/>
      <c r="AK102" s="95"/>
      <c r="AL102" s="96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</row>
    <row r="103" spans="1:118" s="27" customFormat="1" ht="20.100000000000001" customHeight="1" x14ac:dyDescent="0.3">
      <c r="A103" s="1" t="s">
        <v>36</v>
      </c>
      <c r="B103" s="2" t="s">
        <v>131</v>
      </c>
      <c r="C103" s="2" t="s">
        <v>354</v>
      </c>
      <c r="D103" s="2" t="s">
        <v>355</v>
      </c>
      <c r="E103" s="116">
        <v>23130.120000000006</v>
      </c>
      <c r="F103" s="88"/>
      <c r="G103" s="97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5"/>
      <c r="Y103" s="6"/>
      <c r="Z103" s="16"/>
      <c r="AA103" s="5"/>
      <c r="AB103" s="7"/>
      <c r="AC103" s="89"/>
      <c r="AD103" s="7"/>
      <c r="AE103" s="89"/>
      <c r="AF103" s="91"/>
      <c r="AG103" s="92"/>
      <c r="AH103" s="93"/>
      <c r="AI103" s="91"/>
      <c r="AJ103" s="94"/>
      <c r="AK103" s="95"/>
      <c r="AL103" s="96"/>
      <c r="AM103" s="8"/>
      <c r="AN103" s="9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</row>
    <row r="104" spans="1:118" ht="20.100000000000001" customHeight="1" x14ac:dyDescent="0.3">
      <c r="A104" s="1" t="s">
        <v>50</v>
      </c>
      <c r="B104" s="2" t="s">
        <v>147</v>
      </c>
      <c r="C104" s="2" t="s">
        <v>354</v>
      </c>
      <c r="D104" s="2" t="s">
        <v>355</v>
      </c>
      <c r="E104" s="116">
        <v>41801.240000000005</v>
      </c>
      <c r="F104" s="88"/>
      <c r="G104" s="97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5"/>
      <c r="Y104" s="6"/>
      <c r="Z104" s="16"/>
      <c r="AA104" s="5"/>
      <c r="AB104" s="7"/>
      <c r="AC104" s="89"/>
      <c r="AD104" s="7"/>
      <c r="AE104" s="89"/>
      <c r="AF104" s="91"/>
      <c r="AG104" s="92"/>
      <c r="AH104" s="93"/>
      <c r="AI104" s="91"/>
      <c r="AJ104" s="94"/>
      <c r="AK104" s="95"/>
      <c r="AL104" s="96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</row>
    <row r="105" spans="1:118" ht="20.100000000000001" customHeight="1" x14ac:dyDescent="0.3">
      <c r="A105" s="1" t="s">
        <v>168</v>
      </c>
      <c r="B105" s="2" t="s">
        <v>347</v>
      </c>
      <c r="C105" s="2" t="s">
        <v>354</v>
      </c>
      <c r="D105" s="2" t="s">
        <v>355</v>
      </c>
      <c r="E105" s="116">
        <v>27586.469999999998</v>
      </c>
      <c r="F105" s="88"/>
      <c r="G105" s="97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5"/>
      <c r="Y105" s="6"/>
      <c r="Z105" s="16"/>
      <c r="AA105" s="5"/>
      <c r="AB105" s="7"/>
      <c r="AC105" s="89"/>
      <c r="AD105" s="7"/>
      <c r="AE105" s="89"/>
      <c r="AF105" s="91"/>
      <c r="AG105" s="92"/>
      <c r="AH105" s="93"/>
      <c r="AI105" s="91"/>
      <c r="AJ105" s="94"/>
      <c r="AK105" s="95"/>
      <c r="AL105" s="96"/>
    </row>
    <row r="106" spans="1:118" ht="20.100000000000001" customHeight="1" x14ac:dyDescent="0.3">
      <c r="A106" s="1" t="s">
        <v>83</v>
      </c>
      <c r="B106" s="2" t="s">
        <v>210</v>
      </c>
      <c r="C106" s="2" t="s">
        <v>354</v>
      </c>
      <c r="D106" s="2" t="s">
        <v>355</v>
      </c>
      <c r="E106" s="116">
        <v>31847.139999999996</v>
      </c>
      <c r="F106" s="88"/>
      <c r="G106" s="97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5"/>
      <c r="Y106" s="6"/>
      <c r="Z106" s="16"/>
      <c r="AA106" s="5"/>
      <c r="AB106" s="7"/>
      <c r="AC106" s="89"/>
      <c r="AD106" s="7"/>
      <c r="AE106" s="89"/>
      <c r="AF106" s="91"/>
      <c r="AG106" s="92"/>
      <c r="AH106" s="93"/>
      <c r="AI106" s="91"/>
      <c r="AJ106" s="94"/>
      <c r="AK106" s="95"/>
      <c r="AL106" s="96"/>
    </row>
    <row r="107" spans="1:118" ht="20.100000000000001" customHeight="1" x14ac:dyDescent="0.3">
      <c r="A107" s="1" t="s">
        <v>176</v>
      </c>
      <c r="B107" s="2" t="s">
        <v>195</v>
      </c>
      <c r="C107" s="2" t="s">
        <v>354</v>
      </c>
      <c r="D107" s="2" t="s">
        <v>355</v>
      </c>
      <c r="E107" s="116">
        <v>23859.810000000005</v>
      </c>
      <c r="F107" s="88"/>
      <c r="G107" s="97"/>
      <c r="H107" s="3"/>
      <c r="I107" s="3"/>
      <c r="J107" s="2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5"/>
      <c r="Y107" s="6"/>
      <c r="Z107" s="16"/>
      <c r="AA107" s="5"/>
      <c r="AB107" s="7"/>
      <c r="AC107" s="89"/>
      <c r="AD107" s="7"/>
      <c r="AE107" s="89"/>
      <c r="AF107" s="91"/>
      <c r="AG107" s="92"/>
      <c r="AH107" s="93"/>
      <c r="AI107" s="91"/>
      <c r="AJ107" s="94"/>
      <c r="AK107" s="95"/>
      <c r="AL107" s="96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</row>
    <row r="108" spans="1:118" ht="20.100000000000001" customHeight="1" x14ac:dyDescent="0.3">
      <c r="A108" s="1" t="s">
        <v>15</v>
      </c>
      <c r="B108" s="2" t="s">
        <v>233</v>
      </c>
      <c r="C108" s="2" t="s">
        <v>354</v>
      </c>
      <c r="D108" s="2" t="s">
        <v>355</v>
      </c>
      <c r="E108" s="116">
        <v>22757.799999999996</v>
      </c>
      <c r="F108" s="88"/>
      <c r="G108" s="97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5"/>
      <c r="Y108" s="6"/>
      <c r="Z108" s="16"/>
      <c r="AA108" s="5"/>
      <c r="AB108" s="7"/>
      <c r="AC108" s="89"/>
      <c r="AD108" s="7"/>
      <c r="AE108" s="89"/>
      <c r="AF108" s="91"/>
      <c r="AG108" s="92"/>
      <c r="AH108" s="93"/>
      <c r="AI108" s="91"/>
      <c r="AJ108" s="94"/>
      <c r="AK108" s="95"/>
      <c r="AL108" s="96"/>
    </row>
    <row r="109" spans="1:118" ht="20.100000000000001" customHeight="1" x14ac:dyDescent="0.3">
      <c r="A109" s="1" t="s">
        <v>299</v>
      </c>
      <c r="B109" s="2" t="s">
        <v>327</v>
      </c>
      <c r="C109" s="2" t="s">
        <v>354</v>
      </c>
      <c r="D109" s="2" t="s">
        <v>355</v>
      </c>
      <c r="E109" s="116">
        <v>13480.849999999999</v>
      </c>
      <c r="F109" s="88"/>
      <c r="G109" s="97"/>
      <c r="H109" s="3"/>
      <c r="I109" s="3"/>
      <c r="J109" s="2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25"/>
      <c r="Y109" s="26"/>
      <c r="Z109" s="99"/>
      <c r="AA109" s="25"/>
      <c r="AB109" s="7"/>
      <c r="AC109" s="89"/>
      <c r="AD109" s="7"/>
      <c r="AE109" s="89"/>
      <c r="AF109" s="91"/>
      <c r="AG109" s="92"/>
      <c r="AH109" s="93"/>
      <c r="AI109" s="91"/>
      <c r="AJ109" s="94"/>
      <c r="AK109" s="95"/>
      <c r="AL109" s="96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</row>
    <row r="110" spans="1:118" ht="20.100000000000001" customHeight="1" x14ac:dyDescent="0.3">
      <c r="A110" s="1" t="s">
        <v>97</v>
      </c>
      <c r="B110" s="2" t="s">
        <v>30</v>
      </c>
      <c r="C110" s="2" t="s">
        <v>354</v>
      </c>
      <c r="D110" s="2" t="s">
        <v>355</v>
      </c>
      <c r="E110" s="116">
        <v>20228</v>
      </c>
      <c r="F110" s="88"/>
      <c r="G110" s="97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25"/>
      <c r="Y110" s="26"/>
      <c r="Z110" s="99"/>
      <c r="AA110" s="25"/>
      <c r="AB110" s="7"/>
      <c r="AC110" s="89"/>
      <c r="AD110" s="7"/>
      <c r="AE110" s="89"/>
      <c r="AF110" s="91"/>
      <c r="AG110" s="92"/>
      <c r="AH110" s="93"/>
      <c r="AI110" s="91"/>
      <c r="AJ110" s="94"/>
      <c r="AK110" s="95"/>
      <c r="AL110" s="96"/>
    </row>
    <row r="111" spans="1:118" ht="20.100000000000001" customHeight="1" x14ac:dyDescent="0.3">
      <c r="A111" s="1" t="s">
        <v>108</v>
      </c>
      <c r="B111" s="2" t="s">
        <v>349</v>
      </c>
      <c r="C111" s="2" t="s">
        <v>354</v>
      </c>
      <c r="D111" s="2" t="s">
        <v>355</v>
      </c>
      <c r="E111" s="116">
        <v>25688.489999999991</v>
      </c>
      <c r="F111" s="88"/>
      <c r="G111" s="97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5"/>
      <c r="Y111" s="6"/>
      <c r="Z111" s="16"/>
      <c r="AA111" s="5"/>
      <c r="AB111" s="7"/>
      <c r="AC111" s="89"/>
      <c r="AD111" s="7"/>
      <c r="AE111" s="89"/>
      <c r="AF111" s="91"/>
      <c r="AG111" s="92"/>
      <c r="AH111" s="93"/>
      <c r="AI111" s="91"/>
      <c r="AJ111" s="94"/>
      <c r="AK111" s="95"/>
      <c r="AL111" s="96"/>
    </row>
    <row r="112" spans="1:118" ht="20.100000000000001" customHeight="1" x14ac:dyDescent="0.3">
      <c r="A112" s="1" t="s">
        <v>66</v>
      </c>
      <c r="B112" s="2" t="s">
        <v>238</v>
      </c>
      <c r="C112" s="2" t="s">
        <v>354</v>
      </c>
      <c r="D112" s="2" t="s">
        <v>355</v>
      </c>
      <c r="E112" s="116">
        <v>27150.760000000002</v>
      </c>
      <c r="F112" s="88"/>
      <c r="G112" s="97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5"/>
      <c r="Y112" s="6"/>
      <c r="Z112" s="16"/>
      <c r="AA112" s="5"/>
      <c r="AB112" s="7"/>
      <c r="AC112" s="89"/>
      <c r="AD112" s="7"/>
      <c r="AE112" s="89"/>
      <c r="AF112" s="91"/>
      <c r="AG112" s="92"/>
      <c r="AH112" s="93"/>
      <c r="AI112" s="91"/>
      <c r="AJ112" s="94"/>
      <c r="AK112" s="95"/>
      <c r="AL112" s="96"/>
    </row>
    <row r="113" spans="1:65" ht="20.100000000000001" customHeight="1" x14ac:dyDescent="0.3">
      <c r="A113" s="1" t="s">
        <v>65</v>
      </c>
      <c r="B113" s="2" t="s">
        <v>64</v>
      </c>
      <c r="C113" s="2" t="s">
        <v>354</v>
      </c>
      <c r="D113" s="2" t="s">
        <v>355</v>
      </c>
      <c r="E113" s="116">
        <v>20891</v>
      </c>
      <c r="F113" s="88"/>
      <c r="G113" s="97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5"/>
      <c r="Y113" s="6"/>
      <c r="Z113" s="16"/>
      <c r="AA113" s="5"/>
      <c r="AB113" s="7"/>
      <c r="AC113" s="89"/>
      <c r="AD113" s="7"/>
      <c r="AE113" s="89"/>
      <c r="AF113" s="91"/>
      <c r="AG113" s="92"/>
      <c r="AH113" s="93"/>
      <c r="AI113" s="91"/>
      <c r="AJ113" s="94"/>
      <c r="AK113" s="95"/>
      <c r="AL113" s="96"/>
    </row>
    <row r="114" spans="1:65" ht="20.100000000000001" customHeight="1" x14ac:dyDescent="0.3">
      <c r="A114" s="1" t="s">
        <v>116</v>
      </c>
      <c r="B114" s="2" t="s">
        <v>252</v>
      </c>
      <c r="C114" s="2" t="s">
        <v>354</v>
      </c>
      <c r="D114" s="2" t="s">
        <v>355</v>
      </c>
      <c r="E114" s="116">
        <v>23538.450000000004</v>
      </c>
      <c r="F114" s="88"/>
      <c r="G114" s="97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5"/>
      <c r="Y114" s="6"/>
      <c r="Z114" s="16"/>
      <c r="AA114" s="5"/>
      <c r="AB114" s="7"/>
      <c r="AC114" s="89"/>
      <c r="AD114" s="7"/>
      <c r="AE114" s="89"/>
      <c r="AF114" s="91"/>
      <c r="AG114" s="92"/>
      <c r="AH114" s="93"/>
      <c r="AI114" s="91"/>
      <c r="AJ114" s="94"/>
      <c r="AK114" s="95"/>
      <c r="AL114" s="96"/>
      <c r="BL114" s="10"/>
      <c r="BM114" s="10"/>
    </row>
    <row r="115" spans="1:65" ht="20.100000000000001" customHeight="1" x14ac:dyDescent="0.3">
      <c r="A115" s="1" t="s">
        <v>39</v>
      </c>
      <c r="B115" s="2" t="s">
        <v>29</v>
      </c>
      <c r="C115" s="2" t="s">
        <v>354</v>
      </c>
      <c r="D115" s="2" t="s">
        <v>355</v>
      </c>
      <c r="E115" s="116">
        <v>22272.899999999994</v>
      </c>
      <c r="F115" s="88"/>
      <c r="G115" s="97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5"/>
      <c r="Y115" s="6"/>
      <c r="Z115" s="16"/>
      <c r="AA115" s="5"/>
      <c r="AB115" s="7"/>
      <c r="AC115" s="89"/>
      <c r="AD115" s="7"/>
      <c r="AE115" s="89"/>
      <c r="AF115" s="91"/>
      <c r="AG115" s="92"/>
      <c r="AH115" s="93"/>
      <c r="AI115" s="91"/>
      <c r="AJ115" s="94"/>
      <c r="AK115" s="95"/>
      <c r="AL115" s="96"/>
    </row>
    <row r="116" spans="1:65" ht="20.100000000000001" customHeight="1" x14ac:dyDescent="0.3">
      <c r="A116" s="1" t="s">
        <v>89</v>
      </c>
      <c r="B116" s="2" t="s">
        <v>25</v>
      </c>
      <c r="C116" s="2" t="s">
        <v>354</v>
      </c>
      <c r="D116" s="2" t="s">
        <v>355</v>
      </c>
      <c r="E116" s="116">
        <v>17104.489999999998</v>
      </c>
      <c r="F116" s="88"/>
      <c r="G116" s="97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5"/>
      <c r="Y116" s="6"/>
      <c r="Z116" s="16"/>
      <c r="AA116" s="5"/>
      <c r="AB116" s="7"/>
      <c r="AC116" s="89"/>
      <c r="AD116" s="7"/>
      <c r="AE116" s="89"/>
      <c r="AF116" s="91"/>
      <c r="AG116" s="92"/>
      <c r="AH116" s="93"/>
      <c r="AI116" s="91"/>
      <c r="AJ116" s="94"/>
      <c r="AK116" s="95"/>
      <c r="AL116" s="96"/>
    </row>
    <row r="117" spans="1:65" ht="20.100000000000001" customHeight="1" x14ac:dyDescent="0.3">
      <c r="A117" s="1" t="s">
        <v>57</v>
      </c>
      <c r="B117" s="2" t="s">
        <v>231</v>
      </c>
      <c r="C117" s="2" t="s">
        <v>354</v>
      </c>
      <c r="D117" s="2" t="s">
        <v>355</v>
      </c>
      <c r="E117" s="116">
        <v>25674.319999999996</v>
      </c>
      <c r="F117" s="88"/>
      <c r="G117" s="97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5"/>
      <c r="Y117" s="6"/>
      <c r="Z117" s="16"/>
      <c r="AA117" s="5"/>
      <c r="AB117" s="7"/>
      <c r="AC117" s="89"/>
      <c r="AD117" s="7"/>
      <c r="AE117" s="89"/>
      <c r="AF117" s="91"/>
      <c r="AG117" s="92"/>
      <c r="AH117" s="93"/>
      <c r="AI117" s="91"/>
      <c r="AJ117" s="94"/>
      <c r="AK117" s="95"/>
      <c r="AL117" s="96"/>
    </row>
    <row r="118" spans="1:65" ht="20.100000000000001" customHeight="1" x14ac:dyDescent="0.3">
      <c r="A118" s="1" t="s">
        <v>167</v>
      </c>
      <c r="B118" s="2" t="s">
        <v>213</v>
      </c>
      <c r="C118" s="2" t="s">
        <v>354</v>
      </c>
      <c r="D118" s="2" t="s">
        <v>355</v>
      </c>
      <c r="E118" s="116">
        <v>37195.550000000003</v>
      </c>
      <c r="F118" s="88"/>
      <c r="G118" s="97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5"/>
      <c r="Y118" s="6"/>
      <c r="Z118" s="16"/>
      <c r="AA118" s="5"/>
      <c r="AB118" s="7"/>
      <c r="AC118" s="89"/>
      <c r="AD118" s="7"/>
      <c r="AE118" s="89"/>
      <c r="AF118" s="91"/>
      <c r="AG118" s="92"/>
      <c r="AH118" s="93"/>
      <c r="AI118" s="91"/>
      <c r="AJ118" s="94"/>
      <c r="AK118" s="95"/>
      <c r="AL118" s="96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</row>
    <row r="119" spans="1:65" ht="20.100000000000001" customHeight="1" x14ac:dyDescent="0.3">
      <c r="A119" s="1" t="s">
        <v>181</v>
      </c>
      <c r="B119" s="2" t="s">
        <v>139</v>
      </c>
      <c r="C119" s="2" t="s">
        <v>354</v>
      </c>
      <c r="D119" s="2" t="s">
        <v>355</v>
      </c>
      <c r="E119" s="116">
        <v>14498.240000000002</v>
      </c>
      <c r="F119" s="88"/>
      <c r="G119" s="97"/>
      <c r="H119" s="3"/>
      <c r="I119" s="3"/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25"/>
      <c r="Y119" s="26"/>
      <c r="Z119" s="99"/>
      <c r="AA119" s="25"/>
      <c r="AB119" s="7"/>
      <c r="AC119" s="89"/>
      <c r="AD119" s="7"/>
      <c r="AE119" s="89"/>
      <c r="AF119" s="91"/>
      <c r="AG119" s="92"/>
      <c r="AH119" s="93"/>
      <c r="AI119" s="91"/>
      <c r="AJ119" s="94"/>
      <c r="AK119" s="95"/>
      <c r="AL119" s="96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</row>
    <row r="120" spans="1:65" ht="20.100000000000001" customHeight="1" x14ac:dyDescent="0.3">
      <c r="A120" s="1" t="s">
        <v>99</v>
      </c>
      <c r="B120" s="2" t="s">
        <v>237</v>
      </c>
      <c r="C120" s="2" t="s">
        <v>354</v>
      </c>
      <c r="D120" s="2" t="s">
        <v>355</v>
      </c>
      <c r="E120" s="116">
        <v>37973.130000000012</v>
      </c>
      <c r="F120" s="88"/>
      <c r="G120" s="97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5"/>
      <c r="Y120" s="6"/>
      <c r="Z120" s="16"/>
      <c r="AA120" s="5"/>
      <c r="AB120" s="7"/>
      <c r="AC120" s="89"/>
      <c r="AD120" s="7"/>
      <c r="AE120" s="89"/>
      <c r="AF120" s="91"/>
      <c r="AG120" s="92"/>
      <c r="AH120" s="93"/>
      <c r="AI120" s="91"/>
      <c r="AJ120" s="94"/>
      <c r="AK120" s="95"/>
      <c r="AL120" s="96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</row>
    <row r="121" spans="1:65" ht="20.100000000000001" customHeight="1" x14ac:dyDescent="0.3">
      <c r="A121" s="1" t="s">
        <v>143</v>
      </c>
      <c r="B121" s="2" t="s">
        <v>310</v>
      </c>
      <c r="C121" s="2" t="s">
        <v>354</v>
      </c>
      <c r="D121" s="2" t="s">
        <v>355</v>
      </c>
      <c r="E121" s="116">
        <v>52600.200000000012</v>
      </c>
      <c r="F121" s="88"/>
      <c r="G121" s="97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5"/>
      <c r="Y121" s="6"/>
      <c r="Z121" s="16"/>
      <c r="AA121" s="5"/>
      <c r="AB121" s="7"/>
      <c r="AC121" s="89"/>
      <c r="AD121" s="7"/>
      <c r="AE121" s="89"/>
      <c r="AF121" s="91"/>
      <c r="AG121" s="92"/>
      <c r="AH121" s="93"/>
      <c r="AI121" s="91"/>
      <c r="AJ121" s="94"/>
      <c r="AK121" s="95"/>
      <c r="AL121" s="96"/>
      <c r="BL121" s="10"/>
      <c r="BM121" s="10"/>
    </row>
    <row r="122" spans="1:65" ht="20.100000000000001" customHeight="1" x14ac:dyDescent="0.3">
      <c r="A122" s="1" t="s">
        <v>128</v>
      </c>
      <c r="B122" s="2" t="s">
        <v>316</v>
      </c>
      <c r="C122" s="2" t="s">
        <v>354</v>
      </c>
      <c r="D122" s="2" t="s">
        <v>355</v>
      </c>
      <c r="E122" s="116">
        <v>20413.64</v>
      </c>
      <c r="F122" s="88"/>
      <c r="G122" s="97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5"/>
      <c r="Y122" s="6"/>
      <c r="Z122" s="16"/>
      <c r="AA122" s="5"/>
      <c r="AB122" s="7"/>
      <c r="AC122" s="89"/>
      <c r="AD122" s="7"/>
      <c r="AE122" s="89"/>
      <c r="AF122" s="91"/>
      <c r="AG122" s="92"/>
      <c r="AH122" s="93"/>
      <c r="AI122" s="91"/>
      <c r="AJ122" s="94"/>
      <c r="AK122" s="95"/>
      <c r="AL122" s="96"/>
    </row>
    <row r="123" spans="1:65" ht="20.100000000000001" customHeight="1" x14ac:dyDescent="0.3">
      <c r="A123" s="1" t="s">
        <v>38</v>
      </c>
      <c r="B123" s="2" t="s">
        <v>131</v>
      </c>
      <c r="C123" s="2" t="s">
        <v>354</v>
      </c>
      <c r="D123" s="2" t="s">
        <v>355</v>
      </c>
      <c r="E123" s="116">
        <v>22318.14</v>
      </c>
      <c r="F123" s="88"/>
      <c r="G123" s="97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5"/>
      <c r="Y123" s="6"/>
      <c r="Z123" s="16"/>
      <c r="AA123" s="5"/>
      <c r="AB123" s="7"/>
      <c r="AC123" s="89"/>
      <c r="AD123" s="7"/>
      <c r="AE123" s="89"/>
      <c r="AF123" s="91"/>
      <c r="AG123" s="92"/>
      <c r="AH123" s="93"/>
      <c r="AI123" s="91"/>
      <c r="AJ123" s="94"/>
      <c r="AK123" s="95"/>
      <c r="AL123" s="96"/>
    </row>
    <row r="124" spans="1:65" ht="20.100000000000001" customHeight="1" x14ac:dyDescent="0.3">
      <c r="A124" s="1" t="s">
        <v>253</v>
      </c>
      <c r="B124" s="2" t="s">
        <v>42</v>
      </c>
      <c r="C124" s="2" t="s">
        <v>354</v>
      </c>
      <c r="D124" s="2" t="s">
        <v>355</v>
      </c>
      <c r="E124" s="116">
        <v>17117.359999999997</v>
      </c>
      <c r="F124" s="88"/>
      <c r="G124" s="98"/>
      <c r="H124" s="24"/>
      <c r="I124" s="24"/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25"/>
      <c r="Y124" s="26"/>
      <c r="Z124" s="99"/>
      <c r="AA124" s="5"/>
      <c r="AB124" s="7"/>
      <c r="AC124" s="89"/>
      <c r="AD124" s="7"/>
      <c r="AE124" s="89"/>
      <c r="AF124" s="91"/>
      <c r="AG124" s="92"/>
      <c r="AH124" s="93"/>
      <c r="AI124" s="91"/>
      <c r="AJ124" s="94"/>
      <c r="AK124" s="95"/>
      <c r="AL124" s="96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</row>
    <row r="125" spans="1:65" ht="20.100000000000001" customHeight="1" x14ac:dyDescent="0.3">
      <c r="A125" s="1" t="s">
        <v>4</v>
      </c>
      <c r="B125" s="2" t="s">
        <v>126</v>
      </c>
      <c r="C125" s="2" t="s">
        <v>354</v>
      </c>
      <c r="D125" s="2" t="s">
        <v>355</v>
      </c>
      <c r="E125" s="116">
        <v>42493.619999999988</v>
      </c>
      <c r="F125" s="88"/>
      <c r="G125" s="97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5"/>
      <c r="Y125" s="6"/>
      <c r="Z125" s="16"/>
      <c r="AA125" s="5"/>
      <c r="AB125" s="7"/>
      <c r="AC125" s="89"/>
      <c r="AD125" s="7"/>
      <c r="AE125" s="89"/>
      <c r="AF125" s="91"/>
      <c r="AG125" s="92"/>
      <c r="AH125" s="93"/>
      <c r="AI125" s="91"/>
      <c r="AJ125" s="94"/>
      <c r="AK125" s="95"/>
      <c r="AL125" s="96"/>
    </row>
    <row r="126" spans="1:65" ht="20.100000000000001" customHeight="1" x14ac:dyDescent="0.3">
      <c r="A126" s="1" t="s">
        <v>40</v>
      </c>
      <c r="B126" s="2" t="s">
        <v>131</v>
      </c>
      <c r="C126" s="2" t="s">
        <v>471</v>
      </c>
      <c r="D126" s="2" t="s">
        <v>355</v>
      </c>
      <c r="E126" s="116">
        <f>23426.83-7084.43</f>
        <v>16342.400000000001</v>
      </c>
      <c r="F126" s="88"/>
      <c r="G126" s="97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5"/>
      <c r="Y126" s="6"/>
      <c r="Z126" s="16"/>
      <c r="AA126" s="5"/>
      <c r="AB126" s="7"/>
      <c r="AC126" s="89"/>
      <c r="AD126" s="7"/>
      <c r="AE126" s="89"/>
      <c r="AF126" s="91"/>
      <c r="AG126" s="92"/>
      <c r="AH126" s="93"/>
      <c r="AI126" s="91"/>
      <c r="AJ126" s="94"/>
      <c r="AK126" s="95"/>
      <c r="AL126" s="96"/>
    </row>
    <row r="127" spans="1:65" ht="20.100000000000001" customHeight="1" x14ac:dyDescent="0.3">
      <c r="A127" s="1" t="s">
        <v>40</v>
      </c>
      <c r="B127" s="2" t="s">
        <v>131</v>
      </c>
      <c r="C127" s="2" t="s">
        <v>465</v>
      </c>
      <c r="D127" s="2" t="s">
        <v>355</v>
      </c>
      <c r="E127" s="116">
        <f>7084.43</f>
        <v>7084.43</v>
      </c>
      <c r="F127" s="88"/>
      <c r="G127" s="97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5"/>
      <c r="Y127" s="6"/>
      <c r="Z127" s="16"/>
      <c r="AA127" s="5"/>
      <c r="AB127" s="7"/>
      <c r="AC127" s="89"/>
      <c r="AD127" s="7"/>
      <c r="AE127" s="89"/>
      <c r="AF127" s="91"/>
      <c r="AG127" s="92"/>
      <c r="AH127" s="93"/>
      <c r="AI127" s="91"/>
      <c r="AJ127" s="94"/>
      <c r="AK127" s="95"/>
      <c r="AL127" s="96"/>
    </row>
    <row r="128" spans="1:65" ht="20.100000000000001" customHeight="1" x14ac:dyDescent="0.3">
      <c r="A128" s="1" t="s">
        <v>111</v>
      </c>
      <c r="B128" s="2" t="s">
        <v>191</v>
      </c>
      <c r="C128" s="2" t="s">
        <v>354</v>
      </c>
      <c r="D128" s="2" t="s">
        <v>355</v>
      </c>
      <c r="E128" s="116">
        <v>21962.59</v>
      </c>
      <c r="F128" s="88"/>
      <c r="G128" s="97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5"/>
      <c r="Y128" s="6"/>
      <c r="Z128" s="16"/>
      <c r="AA128" s="5"/>
      <c r="AB128" s="7"/>
      <c r="AC128" s="89"/>
      <c r="AD128" s="7"/>
      <c r="AE128" s="89"/>
      <c r="AF128" s="91"/>
      <c r="AG128" s="92"/>
      <c r="AH128" s="93"/>
      <c r="AI128" s="91"/>
      <c r="AJ128" s="94"/>
      <c r="AK128" s="95"/>
      <c r="AL128" s="96"/>
    </row>
    <row r="129" spans="1:118" ht="20.100000000000001" customHeight="1" x14ac:dyDescent="0.3">
      <c r="A129" s="1" t="s">
        <v>249</v>
      </c>
      <c r="B129" s="2" t="s">
        <v>31</v>
      </c>
      <c r="C129" s="2" t="s">
        <v>354</v>
      </c>
      <c r="D129" s="2" t="s">
        <v>355</v>
      </c>
      <c r="E129" s="116">
        <v>17040.429999999997</v>
      </c>
      <c r="F129" s="88"/>
      <c r="G129" s="97"/>
      <c r="H129" s="3"/>
      <c r="I129" s="3"/>
      <c r="J129" s="2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25"/>
      <c r="Y129" s="26"/>
      <c r="Z129" s="99"/>
      <c r="AA129" s="25"/>
      <c r="AB129" s="7"/>
      <c r="AC129" s="89"/>
      <c r="AD129" s="7"/>
      <c r="AE129" s="89"/>
      <c r="AF129" s="91"/>
      <c r="AG129" s="92"/>
      <c r="AH129" s="93"/>
      <c r="AI129" s="91"/>
      <c r="AJ129" s="94"/>
      <c r="AK129" s="95"/>
      <c r="AL129" s="96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</row>
    <row r="130" spans="1:118" ht="20.100000000000001" customHeight="1" x14ac:dyDescent="0.3">
      <c r="A130" s="1" t="s">
        <v>69</v>
      </c>
      <c r="B130" s="2" t="s">
        <v>238</v>
      </c>
      <c r="C130" s="2" t="s">
        <v>354</v>
      </c>
      <c r="D130" s="2" t="s">
        <v>355</v>
      </c>
      <c r="E130" s="116">
        <v>26214.370000000006</v>
      </c>
      <c r="F130" s="88"/>
      <c r="G130" s="97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5"/>
      <c r="Y130" s="6"/>
      <c r="Z130" s="16"/>
      <c r="AA130" s="5"/>
      <c r="AB130" s="7"/>
      <c r="AC130" s="89"/>
      <c r="AD130" s="7"/>
      <c r="AE130" s="89"/>
      <c r="AF130" s="91"/>
      <c r="AG130" s="92"/>
      <c r="AH130" s="93"/>
      <c r="AI130" s="91"/>
      <c r="AJ130" s="94"/>
      <c r="AK130" s="95"/>
      <c r="AL130" s="96"/>
    </row>
    <row r="131" spans="1:118" ht="20.100000000000001" customHeight="1" x14ac:dyDescent="0.3">
      <c r="A131" s="1" t="s">
        <v>359</v>
      </c>
      <c r="B131" s="2" t="s">
        <v>107</v>
      </c>
      <c r="C131" s="2" t="s">
        <v>468</v>
      </c>
      <c r="D131" s="2" t="s">
        <v>356</v>
      </c>
      <c r="E131" s="116">
        <v>5162.8599999999988</v>
      </c>
      <c r="F131" s="88"/>
      <c r="G131" s="97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28"/>
      <c r="Y131" s="29"/>
      <c r="Z131" s="100"/>
      <c r="AA131" s="28"/>
      <c r="AB131" s="30"/>
      <c r="AC131" s="101"/>
      <c r="AD131" s="30"/>
      <c r="AE131" s="101"/>
      <c r="AF131" s="102"/>
      <c r="AG131" s="103"/>
      <c r="AH131" s="104"/>
      <c r="AI131" s="102"/>
      <c r="AJ131" s="105"/>
      <c r="AK131" s="106"/>
      <c r="AL131" s="107"/>
      <c r="AM131" s="31"/>
      <c r="AN131" s="32"/>
    </row>
    <row r="132" spans="1:118" ht="20.100000000000001" customHeight="1" x14ac:dyDescent="0.3">
      <c r="A132" s="1" t="s">
        <v>332</v>
      </c>
      <c r="B132" s="2" t="s">
        <v>33</v>
      </c>
      <c r="C132" s="2" t="s">
        <v>475</v>
      </c>
      <c r="D132" s="2" t="s">
        <v>355</v>
      </c>
      <c r="E132" s="116">
        <v>1855.38</v>
      </c>
      <c r="F132" s="88"/>
      <c r="G132" s="97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28"/>
      <c r="Y132" s="29"/>
      <c r="Z132" s="100"/>
      <c r="AA132" s="28"/>
      <c r="AB132" s="30"/>
      <c r="AC132" s="101"/>
      <c r="AD132" s="30"/>
      <c r="AE132" s="101"/>
      <c r="AF132" s="102"/>
      <c r="AG132" s="103"/>
      <c r="AH132" s="104"/>
      <c r="AI132" s="102"/>
      <c r="AJ132" s="105"/>
      <c r="AK132" s="106"/>
      <c r="AL132" s="107"/>
    </row>
    <row r="133" spans="1:118" ht="20.100000000000001" customHeight="1" x14ac:dyDescent="0.3">
      <c r="A133" s="1" t="s">
        <v>91</v>
      </c>
      <c r="B133" s="2" t="s">
        <v>134</v>
      </c>
      <c r="C133" s="2" t="s">
        <v>354</v>
      </c>
      <c r="D133" s="2" t="s">
        <v>355</v>
      </c>
      <c r="E133" s="116">
        <v>18108.71</v>
      </c>
      <c r="F133" s="88"/>
      <c r="G133" s="97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5"/>
      <c r="Y133" s="6"/>
      <c r="Z133" s="16"/>
      <c r="AA133" s="5"/>
      <c r="AB133" s="7"/>
      <c r="AC133" s="89"/>
      <c r="AD133" s="7"/>
      <c r="AE133" s="89"/>
      <c r="AF133" s="91"/>
      <c r="AG133" s="92"/>
      <c r="AH133" s="93"/>
      <c r="AI133" s="91"/>
      <c r="AJ133" s="94"/>
      <c r="AK133" s="95"/>
      <c r="AL133" s="96"/>
    </row>
    <row r="134" spans="1:118" ht="20.100000000000001" customHeight="1" x14ac:dyDescent="0.3">
      <c r="A134" s="1" t="s">
        <v>82</v>
      </c>
      <c r="B134" s="2" t="s">
        <v>272</v>
      </c>
      <c r="C134" s="2" t="s">
        <v>354</v>
      </c>
      <c r="D134" s="2" t="s">
        <v>355</v>
      </c>
      <c r="E134" s="116">
        <v>28196.219999999994</v>
      </c>
      <c r="F134" s="88"/>
      <c r="G134" s="97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5"/>
      <c r="Y134" s="6"/>
      <c r="Z134" s="16"/>
      <c r="AA134" s="5"/>
      <c r="AB134" s="7"/>
      <c r="AC134" s="89"/>
      <c r="AD134" s="7"/>
      <c r="AE134" s="89"/>
      <c r="AF134" s="91"/>
      <c r="AG134" s="92"/>
      <c r="AH134" s="93"/>
      <c r="AI134" s="91"/>
      <c r="AJ134" s="94"/>
      <c r="AK134" s="95"/>
      <c r="AL134" s="96"/>
    </row>
    <row r="135" spans="1:118" s="27" customFormat="1" ht="20.100000000000001" customHeight="1" x14ac:dyDescent="0.3">
      <c r="A135" s="1" t="s">
        <v>144</v>
      </c>
      <c r="B135" s="2" t="s">
        <v>163</v>
      </c>
      <c r="C135" s="2" t="s">
        <v>354</v>
      </c>
      <c r="D135" s="2" t="s">
        <v>355</v>
      </c>
      <c r="E135" s="116">
        <v>17421.04</v>
      </c>
      <c r="F135" s="88"/>
      <c r="G135" s="97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5"/>
      <c r="Y135" s="6"/>
      <c r="Z135" s="16"/>
      <c r="AA135" s="5"/>
      <c r="AB135" s="7"/>
      <c r="AC135" s="89"/>
      <c r="AD135" s="7"/>
      <c r="AE135" s="89"/>
      <c r="AF135" s="91"/>
      <c r="AG135" s="92"/>
      <c r="AH135" s="93"/>
      <c r="AI135" s="91"/>
      <c r="AJ135" s="94"/>
      <c r="AK135" s="95"/>
      <c r="AL135" s="96"/>
      <c r="AM135" s="8"/>
      <c r="AN135" s="9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</row>
    <row r="136" spans="1:118" s="27" customFormat="1" ht="20.100000000000001" customHeight="1" x14ac:dyDescent="0.3">
      <c r="A136" s="1" t="s">
        <v>218</v>
      </c>
      <c r="B136" s="2" t="s">
        <v>219</v>
      </c>
      <c r="C136" s="2" t="s">
        <v>474</v>
      </c>
      <c r="D136" s="2" t="s">
        <v>355</v>
      </c>
      <c r="E136" s="116">
        <f>13771.4-10405.06</f>
        <v>3366.34</v>
      </c>
      <c r="F136" s="88"/>
      <c r="G136" s="97"/>
      <c r="H136" s="3"/>
      <c r="I136" s="3"/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5"/>
      <c r="Y136" s="6"/>
      <c r="Z136" s="16"/>
      <c r="AA136" s="5"/>
      <c r="AB136" s="7"/>
      <c r="AC136" s="89"/>
      <c r="AD136" s="7"/>
      <c r="AE136" s="89"/>
      <c r="AF136" s="91"/>
      <c r="AG136" s="92"/>
      <c r="AH136" s="93"/>
      <c r="AI136" s="91"/>
      <c r="AJ136" s="94"/>
      <c r="AK136" s="95"/>
      <c r="AL136" s="96"/>
      <c r="AM136" s="10"/>
      <c r="AN136" s="9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</row>
    <row r="137" spans="1:118" s="27" customFormat="1" ht="20.100000000000001" customHeight="1" x14ac:dyDescent="0.3">
      <c r="A137" s="1" t="s">
        <v>218</v>
      </c>
      <c r="B137" s="2" t="s">
        <v>219</v>
      </c>
      <c r="C137" s="2" t="s">
        <v>465</v>
      </c>
      <c r="D137" s="2" t="s">
        <v>355</v>
      </c>
      <c r="E137" s="116">
        <v>10405.06</v>
      </c>
      <c r="F137" s="88"/>
      <c r="G137" s="97"/>
      <c r="H137" s="3"/>
      <c r="I137" s="3"/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5"/>
      <c r="Y137" s="6"/>
      <c r="Z137" s="16"/>
      <c r="AA137" s="5"/>
      <c r="AB137" s="7"/>
      <c r="AC137" s="89"/>
      <c r="AD137" s="7"/>
      <c r="AE137" s="89"/>
      <c r="AF137" s="91"/>
      <c r="AG137" s="92"/>
      <c r="AH137" s="93"/>
      <c r="AI137" s="91"/>
      <c r="AJ137" s="94"/>
      <c r="AK137" s="95"/>
      <c r="AL137" s="96"/>
      <c r="AM137" s="10"/>
      <c r="AN137" s="9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</row>
    <row r="138" spans="1:118" s="27" customFormat="1" ht="20.100000000000001" customHeight="1" x14ac:dyDescent="0.3">
      <c r="A138" s="1" t="s">
        <v>35</v>
      </c>
      <c r="B138" s="2" t="s">
        <v>215</v>
      </c>
      <c r="C138" s="2" t="s">
        <v>354</v>
      </c>
      <c r="D138" s="2" t="s">
        <v>355</v>
      </c>
      <c r="E138" s="116">
        <v>25848.290000000008</v>
      </c>
      <c r="F138" s="88"/>
      <c r="G138" s="97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5"/>
      <c r="Y138" s="6"/>
      <c r="Z138" s="16"/>
      <c r="AA138" s="5"/>
      <c r="AB138" s="7"/>
      <c r="AC138" s="89"/>
      <c r="AD138" s="7"/>
      <c r="AE138" s="89"/>
      <c r="AF138" s="91"/>
      <c r="AG138" s="92"/>
      <c r="AH138" s="93"/>
      <c r="AI138" s="91"/>
      <c r="AJ138" s="94"/>
      <c r="AK138" s="95"/>
      <c r="AL138" s="96"/>
      <c r="AM138" s="8"/>
      <c r="AN138" s="9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</row>
    <row r="139" spans="1:118" ht="20.100000000000001" customHeight="1" x14ac:dyDescent="0.3">
      <c r="A139" s="1" t="s">
        <v>133</v>
      </c>
      <c r="B139" s="2" t="s">
        <v>262</v>
      </c>
      <c r="C139" s="2" t="s">
        <v>354</v>
      </c>
      <c r="D139" s="2" t="s">
        <v>355</v>
      </c>
      <c r="E139" s="116">
        <v>16626.09</v>
      </c>
      <c r="F139" s="88"/>
      <c r="G139" s="97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25"/>
      <c r="Y139" s="26"/>
      <c r="Z139" s="99"/>
      <c r="AA139" s="25"/>
      <c r="AB139" s="7"/>
      <c r="AC139" s="89"/>
      <c r="AD139" s="7"/>
      <c r="AE139" s="89"/>
      <c r="AF139" s="91"/>
      <c r="AG139" s="92"/>
      <c r="AH139" s="93"/>
      <c r="AI139" s="91"/>
      <c r="AJ139" s="94"/>
      <c r="AK139" s="95"/>
      <c r="AL139" s="96"/>
    </row>
    <row r="140" spans="1:118" ht="20.100000000000001" customHeight="1" x14ac:dyDescent="0.3">
      <c r="A140" s="1" t="s">
        <v>206</v>
      </c>
      <c r="B140" s="2" t="s">
        <v>23</v>
      </c>
      <c r="C140" s="2" t="s">
        <v>354</v>
      </c>
      <c r="D140" s="2" t="s">
        <v>355</v>
      </c>
      <c r="E140" s="116">
        <v>21966.879999999994</v>
      </c>
      <c r="F140" s="88"/>
      <c r="G140" s="97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25"/>
      <c r="Y140" s="26"/>
      <c r="Z140" s="99"/>
      <c r="AA140" s="25"/>
      <c r="AB140" s="7"/>
      <c r="AC140" s="89"/>
      <c r="AD140" s="7"/>
      <c r="AE140" s="89"/>
      <c r="AF140" s="91"/>
      <c r="AG140" s="92"/>
      <c r="AH140" s="93"/>
      <c r="AI140" s="91"/>
      <c r="AJ140" s="94"/>
      <c r="AK140" s="95"/>
      <c r="AL140" s="96"/>
    </row>
    <row r="141" spans="1:118" ht="20.100000000000001" customHeight="1" x14ac:dyDescent="0.3">
      <c r="A141" s="1" t="s">
        <v>256</v>
      </c>
      <c r="B141" s="2" t="s">
        <v>179</v>
      </c>
      <c r="C141" s="2" t="s">
        <v>354</v>
      </c>
      <c r="D141" s="2" t="s">
        <v>355</v>
      </c>
      <c r="E141" s="116">
        <v>27287.520000000008</v>
      </c>
      <c r="F141" s="88"/>
      <c r="G141" s="98"/>
      <c r="H141" s="24"/>
      <c r="I141" s="24"/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25"/>
      <c r="Y141" s="26"/>
      <c r="Z141" s="99"/>
      <c r="AA141" s="25"/>
      <c r="AB141" s="7"/>
      <c r="AC141" s="89"/>
      <c r="AD141" s="7"/>
      <c r="AE141" s="89"/>
      <c r="AF141" s="91"/>
      <c r="AG141" s="92"/>
      <c r="AH141" s="93"/>
      <c r="AI141" s="91"/>
      <c r="AJ141" s="94"/>
      <c r="AK141" s="95"/>
      <c r="AL141" s="96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</row>
    <row r="142" spans="1:118" s="11" customFormat="1" ht="20.100000000000001" customHeight="1" x14ac:dyDescent="0.3">
      <c r="A142" s="1" t="s">
        <v>254</v>
      </c>
      <c r="B142" s="2" t="s">
        <v>30</v>
      </c>
      <c r="C142" s="2" t="s">
        <v>354</v>
      </c>
      <c r="D142" s="2" t="s">
        <v>355</v>
      </c>
      <c r="E142" s="116">
        <v>14133.959999999995</v>
      </c>
      <c r="F142" s="88"/>
      <c r="G142" s="97"/>
      <c r="H142" s="3"/>
      <c r="I142" s="3"/>
      <c r="J142" s="2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25"/>
      <c r="Y142" s="26"/>
      <c r="Z142" s="99"/>
      <c r="AA142" s="25"/>
      <c r="AB142" s="7"/>
      <c r="AC142" s="89"/>
      <c r="AD142" s="7"/>
      <c r="AE142" s="89"/>
      <c r="AF142" s="91"/>
      <c r="AG142" s="92"/>
      <c r="AH142" s="93"/>
      <c r="AI142" s="91"/>
      <c r="AJ142" s="94"/>
      <c r="AK142" s="95"/>
      <c r="AL142" s="96"/>
      <c r="AM142" s="8"/>
      <c r="AN142" s="9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</row>
    <row r="143" spans="1:118" ht="20.100000000000001" customHeight="1" x14ac:dyDescent="0.3">
      <c r="A143" s="1" t="s">
        <v>358</v>
      </c>
      <c r="B143" s="2" t="s">
        <v>107</v>
      </c>
      <c r="C143" s="2" t="s">
        <v>468</v>
      </c>
      <c r="D143" s="2" t="s">
        <v>356</v>
      </c>
      <c r="E143" s="116">
        <v>4974.03</v>
      </c>
      <c r="F143" s="88"/>
      <c r="G143" s="97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28"/>
      <c r="Y143" s="29"/>
      <c r="Z143" s="100"/>
      <c r="AA143" s="28"/>
      <c r="AB143" s="30"/>
      <c r="AC143" s="101"/>
      <c r="AD143" s="30"/>
      <c r="AE143" s="101"/>
      <c r="AF143" s="102"/>
      <c r="AG143" s="103"/>
      <c r="AH143" s="104"/>
      <c r="AI143" s="102"/>
      <c r="AJ143" s="105"/>
      <c r="AK143" s="106"/>
      <c r="AL143" s="107"/>
      <c r="AM143" s="31"/>
      <c r="AN143" s="32"/>
    </row>
    <row r="144" spans="1:118" ht="20.100000000000001" customHeight="1" x14ac:dyDescent="0.3">
      <c r="A144" s="1" t="s">
        <v>58</v>
      </c>
      <c r="B144" s="2" t="s">
        <v>44</v>
      </c>
      <c r="C144" s="2" t="s">
        <v>354</v>
      </c>
      <c r="D144" s="2" t="s">
        <v>355</v>
      </c>
      <c r="E144" s="116">
        <v>63796.849999999984</v>
      </c>
      <c r="F144" s="88"/>
      <c r="G144" s="97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5"/>
      <c r="Y144" s="6"/>
      <c r="Z144" s="16"/>
      <c r="AA144" s="5"/>
      <c r="AB144" s="7"/>
      <c r="AC144" s="89"/>
      <c r="AD144" s="7"/>
      <c r="AE144" s="89"/>
      <c r="AF144" s="91"/>
      <c r="AG144" s="92"/>
      <c r="AH144" s="93"/>
      <c r="AI144" s="91"/>
      <c r="AJ144" s="94"/>
      <c r="AK144" s="95"/>
      <c r="AL144" s="96"/>
    </row>
    <row r="145" spans="1:118" ht="20.100000000000001" customHeight="1" x14ac:dyDescent="0.3">
      <c r="A145" s="1" t="s">
        <v>76</v>
      </c>
      <c r="B145" s="2" t="s">
        <v>326</v>
      </c>
      <c r="C145" s="2" t="s">
        <v>354</v>
      </c>
      <c r="D145" s="2" t="s">
        <v>355</v>
      </c>
      <c r="E145" s="116">
        <v>21731.170000000006</v>
      </c>
      <c r="F145" s="88"/>
      <c r="G145" s="97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5"/>
      <c r="Y145" s="6"/>
      <c r="Z145" s="16"/>
      <c r="AA145" s="5"/>
      <c r="AB145" s="7"/>
      <c r="AC145" s="89"/>
      <c r="AD145" s="7"/>
      <c r="AE145" s="89"/>
      <c r="AF145" s="91"/>
      <c r="AG145" s="92"/>
      <c r="AH145" s="93"/>
      <c r="AI145" s="91"/>
      <c r="AJ145" s="94"/>
      <c r="AK145" s="95"/>
      <c r="AL145" s="96"/>
    </row>
    <row r="146" spans="1:118" ht="20.100000000000001" customHeight="1" x14ac:dyDescent="0.3">
      <c r="A146" s="1" t="s">
        <v>244</v>
      </c>
      <c r="B146" s="2" t="s">
        <v>42</v>
      </c>
      <c r="C146" s="2" t="s">
        <v>354</v>
      </c>
      <c r="D146" s="2" t="s">
        <v>355</v>
      </c>
      <c r="E146" s="116">
        <v>17183.43</v>
      </c>
      <c r="F146" s="88"/>
      <c r="G146" s="97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25"/>
      <c r="Y146" s="26"/>
      <c r="Z146" s="99"/>
      <c r="AA146" s="5"/>
      <c r="AB146" s="7"/>
      <c r="AC146" s="89"/>
      <c r="AD146" s="7"/>
      <c r="AE146" s="89"/>
      <c r="AF146" s="91"/>
      <c r="AG146" s="92"/>
      <c r="AH146" s="93"/>
      <c r="AI146" s="91"/>
      <c r="AJ146" s="94"/>
      <c r="AK146" s="95"/>
      <c r="AL146" s="96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</row>
    <row r="147" spans="1:118" ht="20.100000000000001" customHeight="1" x14ac:dyDescent="0.3">
      <c r="A147" s="1" t="s">
        <v>284</v>
      </c>
      <c r="B147" s="2" t="s">
        <v>308</v>
      </c>
      <c r="C147" s="2" t="s">
        <v>354</v>
      </c>
      <c r="D147" s="2" t="s">
        <v>355</v>
      </c>
      <c r="E147" s="116">
        <v>22784.789999999994</v>
      </c>
      <c r="F147" s="88"/>
      <c r="G147" s="97"/>
      <c r="H147" s="3"/>
      <c r="I147" s="3"/>
      <c r="J147" s="2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5"/>
      <c r="Y147" s="6"/>
      <c r="Z147" s="16"/>
      <c r="AA147" s="5"/>
      <c r="AB147" s="7"/>
      <c r="AC147" s="89"/>
      <c r="AD147" s="7"/>
      <c r="AE147" s="89"/>
      <c r="AF147" s="91"/>
      <c r="AG147" s="92"/>
      <c r="AH147" s="93"/>
      <c r="AI147" s="91"/>
      <c r="AJ147" s="94"/>
      <c r="AK147" s="95"/>
      <c r="AL147" s="96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</row>
    <row r="148" spans="1:118" ht="20.100000000000001" customHeight="1" x14ac:dyDescent="0.3">
      <c r="A148" s="1" t="s">
        <v>178</v>
      </c>
      <c r="B148" s="2" t="s">
        <v>174</v>
      </c>
      <c r="C148" s="2" t="s">
        <v>354</v>
      </c>
      <c r="D148" s="2" t="s">
        <v>355</v>
      </c>
      <c r="E148" s="116">
        <v>15776.160000000003</v>
      </c>
      <c r="F148" s="88"/>
      <c r="G148" s="97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5"/>
      <c r="Y148" s="6"/>
      <c r="Z148" s="16"/>
      <c r="AA148" s="5"/>
      <c r="AB148" s="7"/>
      <c r="AC148" s="89"/>
      <c r="AD148" s="7"/>
      <c r="AE148" s="89"/>
      <c r="AF148" s="91"/>
      <c r="AG148" s="92"/>
      <c r="AH148" s="93"/>
      <c r="AI148" s="91"/>
      <c r="AJ148" s="94"/>
      <c r="AK148" s="95"/>
      <c r="AL148" s="96"/>
    </row>
    <row r="149" spans="1:118" ht="20.100000000000001" customHeight="1" x14ac:dyDescent="0.3">
      <c r="A149" s="1" t="s">
        <v>74</v>
      </c>
      <c r="B149" s="2" t="s">
        <v>336</v>
      </c>
      <c r="C149" s="2" t="s">
        <v>354</v>
      </c>
      <c r="D149" s="2" t="s">
        <v>355</v>
      </c>
      <c r="E149" s="116">
        <v>18465.16</v>
      </c>
      <c r="F149" s="88"/>
      <c r="G149" s="97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5"/>
      <c r="Y149" s="6"/>
      <c r="Z149" s="16"/>
      <c r="AA149" s="5"/>
      <c r="AB149" s="7"/>
      <c r="AC149" s="89"/>
      <c r="AD149" s="7"/>
      <c r="AE149" s="89"/>
      <c r="AF149" s="91"/>
      <c r="AG149" s="92"/>
      <c r="AH149" s="93"/>
      <c r="AI149" s="91"/>
      <c r="AJ149" s="94"/>
      <c r="AK149" s="95"/>
      <c r="AL149" s="96"/>
    </row>
    <row r="150" spans="1:118" ht="20.100000000000001" customHeight="1" x14ac:dyDescent="0.3">
      <c r="A150" s="1" t="s">
        <v>14</v>
      </c>
      <c r="B150" s="2" t="s">
        <v>233</v>
      </c>
      <c r="C150" s="2" t="s">
        <v>354</v>
      </c>
      <c r="D150" s="2" t="s">
        <v>355</v>
      </c>
      <c r="E150" s="116">
        <v>23345.499999999996</v>
      </c>
      <c r="F150" s="88"/>
      <c r="G150" s="97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5"/>
      <c r="Y150" s="6"/>
      <c r="Z150" s="16"/>
      <c r="AA150" s="5"/>
      <c r="AB150" s="7"/>
      <c r="AC150" s="89"/>
      <c r="AD150" s="7"/>
      <c r="AE150" s="89"/>
      <c r="AF150" s="91"/>
      <c r="AG150" s="92"/>
      <c r="AH150" s="93"/>
      <c r="AI150" s="91"/>
      <c r="AJ150" s="94"/>
      <c r="AK150" s="95"/>
      <c r="AL150" s="96"/>
    </row>
    <row r="151" spans="1:118" ht="20.100000000000001" customHeight="1" x14ac:dyDescent="0.3">
      <c r="A151" s="1" t="s">
        <v>122</v>
      </c>
      <c r="B151" s="2" t="s">
        <v>344</v>
      </c>
      <c r="C151" s="2" t="s">
        <v>354</v>
      </c>
      <c r="D151" s="2" t="s">
        <v>355</v>
      </c>
      <c r="E151" s="116">
        <v>46992.739999999991</v>
      </c>
      <c r="F151" s="88"/>
      <c r="G151" s="97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5"/>
      <c r="Y151" s="6"/>
      <c r="Z151" s="16"/>
      <c r="AA151" s="5"/>
      <c r="AB151" s="7"/>
      <c r="AC151" s="89"/>
      <c r="AD151" s="7"/>
      <c r="AE151" s="89"/>
      <c r="AF151" s="91"/>
      <c r="AG151" s="92"/>
      <c r="AH151" s="93"/>
      <c r="AI151" s="91"/>
      <c r="AJ151" s="94"/>
      <c r="AK151" s="95"/>
      <c r="AL151" s="96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</row>
    <row r="152" spans="1:118" ht="20.100000000000001" customHeight="1" x14ac:dyDescent="0.3">
      <c r="A152" s="1" t="s">
        <v>11</v>
      </c>
      <c r="B152" s="2" t="s">
        <v>5</v>
      </c>
      <c r="C152" s="2" t="s">
        <v>354</v>
      </c>
      <c r="D152" s="2" t="s">
        <v>355</v>
      </c>
      <c r="E152" s="116">
        <v>23522.719999999998</v>
      </c>
      <c r="F152" s="88"/>
      <c r="G152" s="97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5"/>
      <c r="Y152" s="6"/>
      <c r="Z152" s="16"/>
      <c r="AA152" s="5"/>
      <c r="AB152" s="7"/>
      <c r="AC152" s="89"/>
      <c r="AD152" s="7"/>
      <c r="AE152" s="89"/>
      <c r="AF152" s="91"/>
      <c r="AG152" s="92"/>
      <c r="AH152" s="93"/>
      <c r="AI152" s="91"/>
      <c r="AJ152" s="94"/>
      <c r="AK152" s="95"/>
      <c r="AL152" s="96"/>
    </row>
    <row r="153" spans="1:118" ht="20.100000000000001" customHeight="1" x14ac:dyDescent="0.3">
      <c r="A153" s="1" t="s">
        <v>248</v>
      </c>
      <c r="B153" s="2" t="s">
        <v>23</v>
      </c>
      <c r="C153" s="2" t="s">
        <v>354</v>
      </c>
      <c r="D153" s="2" t="s">
        <v>355</v>
      </c>
      <c r="E153" s="116">
        <v>14090.53</v>
      </c>
      <c r="F153" s="88"/>
      <c r="G153" s="97"/>
      <c r="H153" s="3"/>
      <c r="I153" s="3"/>
      <c r="J153" s="2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25"/>
      <c r="Y153" s="26"/>
      <c r="Z153" s="99"/>
      <c r="AA153" s="25"/>
      <c r="AB153" s="7"/>
      <c r="AC153" s="89"/>
      <c r="AD153" s="7"/>
      <c r="AE153" s="89"/>
      <c r="AF153" s="91"/>
      <c r="AG153" s="92"/>
      <c r="AH153" s="93"/>
      <c r="AI153" s="91"/>
      <c r="AJ153" s="94"/>
      <c r="AK153" s="95"/>
      <c r="AL153" s="96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</row>
    <row r="154" spans="1:118" ht="20.100000000000001" customHeight="1" x14ac:dyDescent="0.3">
      <c r="A154" s="1" t="s">
        <v>78</v>
      </c>
      <c r="B154" s="2" t="s">
        <v>183</v>
      </c>
      <c r="C154" s="2" t="s">
        <v>354</v>
      </c>
      <c r="D154" s="2" t="s">
        <v>355</v>
      </c>
      <c r="E154" s="116">
        <v>29231.930000000004</v>
      </c>
      <c r="F154" s="88"/>
      <c r="G154" s="97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5"/>
      <c r="Y154" s="6"/>
      <c r="Z154" s="16"/>
      <c r="AA154" s="5"/>
      <c r="AB154" s="7"/>
      <c r="AC154" s="89"/>
      <c r="AD154" s="7"/>
      <c r="AE154" s="89"/>
      <c r="AF154" s="91"/>
      <c r="AG154" s="92"/>
      <c r="AH154" s="93"/>
      <c r="AI154" s="91"/>
      <c r="AJ154" s="94"/>
      <c r="AK154" s="95"/>
      <c r="AL154" s="96"/>
    </row>
    <row r="155" spans="1:118" ht="20.100000000000001" customHeight="1" x14ac:dyDescent="0.3">
      <c r="A155" s="1" t="s">
        <v>45</v>
      </c>
      <c r="B155" s="2" t="s">
        <v>127</v>
      </c>
      <c r="C155" s="2" t="s">
        <v>354</v>
      </c>
      <c r="D155" s="2" t="s">
        <v>355</v>
      </c>
      <c r="E155" s="116">
        <v>26754.780000000006</v>
      </c>
      <c r="F155" s="88"/>
      <c r="G155" s="97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5"/>
      <c r="Y155" s="6"/>
      <c r="Z155" s="16"/>
      <c r="AA155" s="5"/>
      <c r="AB155" s="7"/>
      <c r="AC155" s="89"/>
      <c r="AD155" s="7"/>
      <c r="AE155" s="89"/>
      <c r="AF155" s="91"/>
      <c r="AG155" s="92"/>
      <c r="AH155" s="93"/>
      <c r="AI155" s="91"/>
      <c r="AJ155" s="94"/>
      <c r="AK155" s="95"/>
      <c r="AL155" s="96"/>
    </row>
    <row r="156" spans="1:118" s="27" customFormat="1" ht="20.100000000000001" customHeight="1" x14ac:dyDescent="0.3">
      <c r="A156" s="1" t="s">
        <v>93</v>
      </c>
      <c r="B156" s="2" t="s">
        <v>136</v>
      </c>
      <c r="C156" s="2" t="s">
        <v>354</v>
      </c>
      <c r="D156" s="2" t="s">
        <v>355</v>
      </c>
      <c r="E156" s="116">
        <v>35620.130000000012</v>
      </c>
      <c r="F156" s="88"/>
      <c r="G156" s="97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5"/>
      <c r="Y156" s="6"/>
      <c r="Z156" s="16"/>
      <c r="AA156" s="5"/>
      <c r="AB156" s="7"/>
      <c r="AC156" s="89"/>
      <c r="AD156" s="7"/>
      <c r="AE156" s="89"/>
      <c r="AF156" s="91"/>
      <c r="AG156" s="92"/>
      <c r="AH156" s="93"/>
      <c r="AI156" s="91"/>
      <c r="AJ156" s="94"/>
      <c r="AK156" s="95"/>
      <c r="AL156" s="96"/>
      <c r="AM156" s="8"/>
      <c r="AN156" s="9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</row>
    <row r="157" spans="1:118" s="27" customFormat="1" ht="20.100000000000001" customHeight="1" x14ac:dyDescent="0.3">
      <c r="A157" s="1" t="s">
        <v>105</v>
      </c>
      <c r="B157" s="2" t="s">
        <v>106</v>
      </c>
      <c r="C157" s="2" t="s">
        <v>354</v>
      </c>
      <c r="D157" s="2" t="s">
        <v>355</v>
      </c>
      <c r="E157" s="116">
        <v>18552.04</v>
      </c>
      <c r="F157" s="88"/>
      <c r="G157" s="97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5"/>
      <c r="Y157" s="6"/>
      <c r="Z157" s="16"/>
      <c r="AA157" s="5"/>
      <c r="AB157" s="7"/>
      <c r="AC157" s="89"/>
      <c r="AD157" s="7"/>
      <c r="AE157" s="89"/>
      <c r="AF157" s="91"/>
      <c r="AG157" s="92"/>
      <c r="AH157" s="93"/>
      <c r="AI157" s="91"/>
      <c r="AJ157" s="94"/>
      <c r="AK157" s="95"/>
      <c r="AL157" s="96"/>
      <c r="AM157" s="8"/>
      <c r="AN157" s="9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</row>
    <row r="158" spans="1:118" ht="20.100000000000001" customHeight="1" x14ac:dyDescent="0.3">
      <c r="A158" s="1" t="s">
        <v>153</v>
      </c>
      <c r="B158" s="2" t="s">
        <v>212</v>
      </c>
      <c r="C158" s="2" t="s">
        <v>354</v>
      </c>
      <c r="D158" s="2" t="s">
        <v>355</v>
      </c>
      <c r="E158" s="116">
        <v>57598.580000000016</v>
      </c>
      <c r="F158" s="88"/>
      <c r="G158" s="97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5"/>
      <c r="Y158" s="6"/>
      <c r="Z158" s="16"/>
      <c r="AA158" s="5"/>
      <c r="AB158" s="7"/>
      <c r="AC158" s="89"/>
      <c r="AD158" s="7"/>
      <c r="AE158" s="89"/>
      <c r="AF158" s="91"/>
      <c r="AG158" s="92"/>
      <c r="AH158" s="93"/>
      <c r="AI158" s="91"/>
      <c r="AJ158" s="94"/>
      <c r="AK158" s="95"/>
      <c r="AL158" s="96"/>
      <c r="BL158" s="10"/>
      <c r="BM158" s="10"/>
    </row>
    <row r="159" spans="1:118" s="27" customFormat="1" ht="20.100000000000001" customHeight="1" x14ac:dyDescent="0.3">
      <c r="A159" s="1" t="s">
        <v>96</v>
      </c>
      <c r="B159" s="2" t="s">
        <v>18</v>
      </c>
      <c r="C159" s="2" t="s">
        <v>470</v>
      </c>
      <c r="D159" s="2" t="s">
        <v>355</v>
      </c>
      <c r="E159" s="116">
        <f>52121.84-16175.75</f>
        <v>35946.089999999997</v>
      </c>
      <c r="F159" s="88"/>
      <c r="G159" s="97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25"/>
      <c r="Y159" s="26"/>
      <c r="Z159" s="99"/>
      <c r="AA159" s="25"/>
      <c r="AB159" s="7"/>
      <c r="AC159" s="89"/>
      <c r="AD159" s="7"/>
      <c r="AE159" s="89"/>
      <c r="AF159" s="91"/>
      <c r="AG159" s="92"/>
      <c r="AH159" s="93"/>
      <c r="AI159" s="91"/>
      <c r="AJ159" s="94"/>
      <c r="AK159" s="95"/>
      <c r="AL159" s="96"/>
      <c r="AM159" s="8"/>
      <c r="AN159" s="9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</row>
    <row r="160" spans="1:118" s="27" customFormat="1" ht="20.100000000000001" customHeight="1" x14ac:dyDescent="0.3">
      <c r="A160" s="1" t="s">
        <v>96</v>
      </c>
      <c r="B160" s="2" t="s">
        <v>18</v>
      </c>
      <c r="C160" s="2" t="s">
        <v>465</v>
      </c>
      <c r="D160" s="2" t="s">
        <v>355</v>
      </c>
      <c r="E160" s="116">
        <f>2795.81+11382.93+1997.01</f>
        <v>16175.75</v>
      </c>
      <c r="F160" s="88"/>
      <c r="G160" s="97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25"/>
      <c r="Y160" s="26"/>
      <c r="Z160" s="99"/>
      <c r="AA160" s="25"/>
      <c r="AB160" s="7"/>
      <c r="AC160" s="89"/>
      <c r="AD160" s="7"/>
      <c r="AE160" s="89"/>
      <c r="AF160" s="91"/>
      <c r="AG160" s="92"/>
      <c r="AH160" s="93"/>
      <c r="AI160" s="91"/>
      <c r="AJ160" s="94"/>
      <c r="AK160" s="95"/>
      <c r="AL160" s="96"/>
      <c r="AM160" s="8"/>
      <c r="AN160" s="9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</row>
    <row r="161" spans="1:118" s="27" customFormat="1" ht="20.100000000000001" customHeight="1" x14ac:dyDescent="0.3">
      <c r="A161" s="1" t="s">
        <v>140</v>
      </c>
      <c r="B161" s="2" t="s">
        <v>231</v>
      </c>
      <c r="C161" s="2" t="s">
        <v>354</v>
      </c>
      <c r="D161" s="2" t="s">
        <v>355</v>
      </c>
      <c r="E161" s="116">
        <v>28089.100000000006</v>
      </c>
      <c r="F161" s="88"/>
      <c r="G161" s="97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5"/>
      <c r="Y161" s="6"/>
      <c r="Z161" s="16"/>
      <c r="AA161" s="5"/>
      <c r="AB161" s="7"/>
      <c r="AC161" s="89"/>
      <c r="AD161" s="7"/>
      <c r="AE161" s="89"/>
      <c r="AF161" s="91"/>
      <c r="AG161" s="92"/>
      <c r="AH161" s="93"/>
      <c r="AI161" s="91"/>
      <c r="AJ161" s="94"/>
      <c r="AK161" s="95"/>
      <c r="AL161" s="96"/>
      <c r="AM161" s="8"/>
      <c r="AN161" s="9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</row>
    <row r="162" spans="1:118" ht="20.100000000000001" customHeight="1" x14ac:dyDescent="0.3">
      <c r="A162" s="1" t="s">
        <v>21</v>
      </c>
      <c r="B162" s="2" t="s">
        <v>309</v>
      </c>
      <c r="C162" s="2" t="s">
        <v>354</v>
      </c>
      <c r="D162" s="2" t="s">
        <v>355</v>
      </c>
      <c r="E162" s="116">
        <v>53242.400000000009</v>
      </c>
      <c r="F162" s="88"/>
      <c r="G162" s="97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5"/>
      <c r="Y162" s="6"/>
      <c r="Z162" s="16"/>
      <c r="AA162" s="5"/>
      <c r="AB162" s="7"/>
      <c r="AC162" s="89"/>
      <c r="AD162" s="7"/>
      <c r="AE162" s="89"/>
      <c r="AF162" s="91"/>
      <c r="AG162" s="92"/>
      <c r="AH162" s="93"/>
      <c r="AI162" s="91"/>
      <c r="AJ162" s="94"/>
      <c r="AK162" s="95"/>
      <c r="AL162" s="96"/>
    </row>
    <row r="163" spans="1:118" ht="20.100000000000001" customHeight="1" x14ac:dyDescent="0.3">
      <c r="A163" s="1" t="s">
        <v>226</v>
      </c>
      <c r="B163" s="2" t="s">
        <v>287</v>
      </c>
      <c r="C163" s="2" t="s">
        <v>354</v>
      </c>
      <c r="D163" s="2" t="s">
        <v>355</v>
      </c>
      <c r="E163" s="116">
        <v>14903.259999999998</v>
      </c>
      <c r="F163" s="88"/>
      <c r="G163" s="97"/>
      <c r="H163" s="3"/>
      <c r="I163" s="3"/>
      <c r="J163" s="2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25"/>
      <c r="Y163" s="26"/>
      <c r="Z163" s="99"/>
      <c r="AA163" s="25"/>
      <c r="AB163" s="7"/>
      <c r="AC163" s="108"/>
      <c r="AD163" s="7"/>
      <c r="AE163" s="89"/>
      <c r="AF163" s="91"/>
      <c r="AG163" s="92"/>
      <c r="AH163" s="93"/>
      <c r="AI163" s="91"/>
      <c r="AJ163" s="94"/>
      <c r="AK163" s="95"/>
      <c r="AL163" s="96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</row>
    <row r="164" spans="1:118" ht="20.100000000000001" customHeight="1" x14ac:dyDescent="0.3">
      <c r="A164" s="1" t="s">
        <v>295</v>
      </c>
      <c r="B164" s="2" t="s">
        <v>107</v>
      </c>
      <c r="C164" s="2" t="s">
        <v>354</v>
      </c>
      <c r="D164" s="2" t="s">
        <v>355</v>
      </c>
      <c r="E164" s="116">
        <v>13403.919999999998</v>
      </c>
      <c r="F164" s="88"/>
      <c r="G164" s="97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5"/>
      <c r="Y164" s="6"/>
      <c r="Z164" s="16"/>
      <c r="AA164" s="5"/>
      <c r="AB164" s="7"/>
      <c r="AC164" s="89"/>
      <c r="AD164" s="7"/>
      <c r="AE164" s="89"/>
      <c r="AF164" s="91"/>
      <c r="AG164" s="92"/>
      <c r="AH164" s="93"/>
      <c r="AI164" s="91"/>
      <c r="AJ164" s="94"/>
      <c r="AK164" s="95"/>
      <c r="AL164" s="96"/>
      <c r="AO164" s="10"/>
    </row>
    <row r="165" spans="1:118" ht="20.100000000000001" customHeight="1" x14ac:dyDescent="0.3">
      <c r="A165" s="1" t="s">
        <v>227</v>
      </c>
      <c r="B165" s="2" t="s">
        <v>23</v>
      </c>
      <c r="C165" s="2" t="s">
        <v>354</v>
      </c>
      <c r="D165" s="2" t="s">
        <v>355</v>
      </c>
      <c r="E165" s="116">
        <v>15117.83</v>
      </c>
      <c r="F165" s="88"/>
      <c r="G165" s="97"/>
      <c r="H165" s="3"/>
      <c r="I165" s="3"/>
      <c r="J165" s="2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25"/>
      <c r="Y165" s="26"/>
      <c r="Z165" s="99"/>
      <c r="AA165" s="25"/>
      <c r="AB165" s="7"/>
      <c r="AC165" s="108"/>
      <c r="AD165" s="7"/>
      <c r="AE165" s="89"/>
      <c r="AF165" s="91"/>
      <c r="AG165" s="92"/>
      <c r="AH165" s="93"/>
      <c r="AI165" s="91"/>
      <c r="AJ165" s="94"/>
      <c r="AK165" s="95"/>
      <c r="AL165" s="96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</row>
    <row r="166" spans="1:118" s="11" customFormat="1" ht="20.100000000000001" customHeight="1" x14ac:dyDescent="0.3">
      <c r="A166" s="1" t="s">
        <v>113</v>
      </c>
      <c r="B166" s="2" t="s">
        <v>285</v>
      </c>
      <c r="C166" s="2" t="s">
        <v>354</v>
      </c>
      <c r="D166" s="2" t="s">
        <v>355</v>
      </c>
      <c r="E166" s="116">
        <v>21277.100000000006</v>
      </c>
      <c r="F166" s="88"/>
      <c r="G166" s="97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5"/>
      <c r="Y166" s="6"/>
      <c r="Z166" s="16"/>
      <c r="AA166" s="5"/>
      <c r="AB166" s="7"/>
      <c r="AC166" s="89"/>
      <c r="AD166" s="7"/>
      <c r="AE166" s="89"/>
      <c r="AF166" s="91"/>
      <c r="AG166" s="92"/>
      <c r="AH166" s="93"/>
      <c r="AI166" s="91"/>
      <c r="AJ166" s="94"/>
      <c r="AK166" s="95"/>
      <c r="AL166" s="96"/>
      <c r="AM166" s="8"/>
      <c r="AN166" s="9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</row>
    <row r="167" spans="1:118" ht="20.100000000000001" customHeight="1" x14ac:dyDescent="0.3">
      <c r="A167" s="1" t="s">
        <v>324</v>
      </c>
      <c r="B167" s="2" t="s">
        <v>33</v>
      </c>
      <c r="C167" s="2" t="s">
        <v>469</v>
      </c>
      <c r="D167" s="2" t="s">
        <v>355</v>
      </c>
      <c r="E167" s="116">
        <v>4222.0200000000004</v>
      </c>
      <c r="F167" s="88"/>
      <c r="G167" s="98"/>
      <c r="H167" s="24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28"/>
      <c r="Y167" s="29"/>
      <c r="Z167" s="100"/>
      <c r="AA167" s="28"/>
      <c r="AB167" s="30"/>
      <c r="AC167" s="101"/>
      <c r="AD167" s="30"/>
      <c r="AE167" s="101"/>
      <c r="AF167" s="102"/>
      <c r="AG167" s="103"/>
      <c r="AH167" s="104"/>
      <c r="AI167" s="102"/>
      <c r="AJ167" s="105"/>
      <c r="AK167" s="106"/>
      <c r="AL167" s="107"/>
      <c r="AM167" s="31"/>
      <c r="AN167" s="32"/>
    </row>
    <row r="168" spans="1:118" ht="20.100000000000001" customHeight="1" x14ac:dyDescent="0.3">
      <c r="A168" s="1" t="s">
        <v>268</v>
      </c>
      <c r="B168" s="2" t="s">
        <v>154</v>
      </c>
      <c r="C168" s="2" t="s">
        <v>354</v>
      </c>
      <c r="D168" s="2" t="s">
        <v>355</v>
      </c>
      <c r="E168" s="116">
        <v>14677.779999999995</v>
      </c>
      <c r="F168" s="88"/>
      <c r="G168" s="97"/>
      <c r="H168" s="3"/>
      <c r="I168" s="3"/>
      <c r="J168" s="2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25"/>
      <c r="Y168" s="26"/>
      <c r="Z168" s="99"/>
      <c r="AA168" s="5"/>
      <c r="AB168" s="7"/>
      <c r="AC168" s="89"/>
      <c r="AD168" s="7"/>
      <c r="AE168" s="89"/>
      <c r="AF168" s="91"/>
      <c r="AG168" s="92"/>
      <c r="AH168" s="93"/>
      <c r="AI168" s="91"/>
      <c r="AJ168" s="94"/>
      <c r="AK168" s="95"/>
      <c r="AL168" s="96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</row>
    <row r="169" spans="1:118" ht="20.100000000000001" customHeight="1" x14ac:dyDescent="0.3">
      <c r="A169" s="1" t="s">
        <v>84</v>
      </c>
      <c r="B169" s="2" t="s">
        <v>337</v>
      </c>
      <c r="C169" s="2" t="s">
        <v>354</v>
      </c>
      <c r="D169" s="2" t="s">
        <v>355</v>
      </c>
      <c r="E169" s="116">
        <v>24749.75</v>
      </c>
      <c r="F169" s="88"/>
      <c r="G169" s="97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5"/>
      <c r="Y169" s="6"/>
      <c r="Z169" s="16"/>
      <c r="AA169" s="5"/>
      <c r="AB169" s="7"/>
      <c r="AC169" s="89"/>
      <c r="AD169" s="7"/>
      <c r="AE169" s="89"/>
      <c r="AF169" s="91"/>
      <c r="AG169" s="92"/>
      <c r="AH169" s="93"/>
      <c r="AI169" s="91"/>
      <c r="AJ169" s="94"/>
      <c r="AK169" s="95"/>
      <c r="AL169" s="96"/>
    </row>
    <row r="170" spans="1:118" ht="20.100000000000001" customHeight="1" x14ac:dyDescent="0.3">
      <c r="A170" s="1" t="s">
        <v>132</v>
      </c>
      <c r="B170" s="2" t="s">
        <v>139</v>
      </c>
      <c r="C170" s="2" t="s">
        <v>354</v>
      </c>
      <c r="D170" s="2" t="s">
        <v>355</v>
      </c>
      <c r="E170" s="116">
        <v>15636.020000000004</v>
      </c>
      <c r="F170" s="88"/>
      <c r="G170" s="97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25"/>
      <c r="Y170" s="26"/>
      <c r="Z170" s="99"/>
      <c r="AA170" s="25"/>
      <c r="AB170" s="7"/>
      <c r="AC170" s="89"/>
      <c r="AD170" s="7"/>
      <c r="AE170" s="89"/>
      <c r="AF170" s="91"/>
      <c r="AG170" s="92"/>
      <c r="AH170" s="93"/>
      <c r="AI170" s="91"/>
      <c r="AJ170" s="94"/>
      <c r="AK170" s="95"/>
      <c r="AL170" s="96"/>
    </row>
    <row r="171" spans="1:118" ht="20.100000000000001" customHeight="1" x14ac:dyDescent="0.3">
      <c r="A171" s="1" t="s">
        <v>200</v>
      </c>
      <c r="B171" s="2" t="s">
        <v>107</v>
      </c>
      <c r="C171" s="2" t="s">
        <v>354</v>
      </c>
      <c r="D171" s="2" t="s">
        <v>355</v>
      </c>
      <c r="E171" s="116">
        <v>14057.029999999995</v>
      </c>
      <c r="F171" s="88"/>
      <c r="G171" s="97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5"/>
      <c r="Y171" s="6"/>
      <c r="Z171" s="16"/>
      <c r="AA171" s="5"/>
      <c r="AB171" s="7"/>
      <c r="AC171" s="89"/>
      <c r="AD171" s="7"/>
      <c r="AE171" s="89"/>
      <c r="AF171" s="91"/>
      <c r="AG171" s="92"/>
      <c r="AH171" s="93"/>
      <c r="AI171" s="91"/>
      <c r="AJ171" s="94"/>
      <c r="AK171" s="95"/>
      <c r="AL171" s="96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</row>
    <row r="172" spans="1:118" ht="20.100000000000001" customHeight="1" x14ac:dyDescent="0.3">
      <c r="A172" s="1" t="s">
        <v>110</v>
      </c>
      <c r="B172" s="2" t="s">
        <v>286</v>
      </c>
      <c r="C172" s="2" t="s">
        <v>477</v>
      </c>
      <c r="D172" s="2" t="s">
        <v>355</v>
      </c>
      <c r="E172" s="116">
        <f>25495.7-4756.43</f>
        <v>20739.27</v>
      </c>
      <c r="F172" s="88"/>
      <c r="G172" s="97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5"/>
      <c r="Y172" s="6"/>
      <c r="Z172" s="16"/>
      <c r="AA172" s="5"/>
      <c r="AB172" s="7"/>
      <c r="AC172" s="89"/>
      <c r="AD172" s="7"/>
      <c r="AE172" s="89"/>
      <c r="AF172" s="91"/>
      <c r="AG172" s="92"/>
      <c r="AH172" s="93"/>
      <c r="AI172" s="91"/>
      <c r="AJ172" s="94"/>
      <c r="AK172" s="95"/>
      <c r="AL172" s="96"/>
    </row>
    <row r="173" spans="1:118" ht="20.100000000000001" customHeight="1" x14ac:dyDescent="0.3">
      <c r="A173" s="1" t="s">
        <v>110</v>
      </c>
      <c r="B173" s="2" t="s">
        <v>286</v>
      </c>
      <c r="C173" s="2" t="s">
        <v>465</v>
      </c>
      <c r="D173" s="2" t="s">
        <v>355</v>
      </c>
      <c r="E173" s="116">
        <f>3906.46+849.97</f>
        <v>4756.43</v>
      </c>
      <c r="F173" s="88"/>
      <c r="G173" s="97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5"/>
      <c r="Y173" s="6"/>
      <c r="Z173" s="16"/>
      <c r="AA173" s="5"/>
      <c r="AB173" s="7"/>
      <c r="AC173" s="89"/>
      <c r="AD173" s="7"/>
      <c r="AE173" s="89"/>
      <c r="AF173" s="91"/>
      <c r="AG173" s="92"/>
      <c r="AH173" s="93"/>
      <c r="AI173" s="91"/>
      <c r="AJ173" s="94"/>
      <c r="AK173" s="95"/>
      <c r="AL173" s="96"/>
    </row>
    <row r="174" spans="1:118" ht="20.100000000000001" customHeight="1" x14ac:dyDescent="0.3">
      <c r="A174" s="1" t="s">
        <v>19</v>
      </c>
      <c r="B174" s="2" t="s">
        <v>18</v>
      </c>
      <c r="C174" s="2" t="s">
        <v>354</v>
      </c>
      <c r="D174" s="2" t="s">
        <v>355</v>
      </c>
      <c r="E174" s="116">
        <v>55207.099999999984</v>
      </c>
      <c r="F174" s="88"/>
      <c r="G174" s="97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25"/>
      <c r="Y174" s="26"/>
      <c r="Z174" s="99"/>
      <c r="AA174" s="25"/>
      <c r="AB174" s="7"/>
      <c r="AC174" s="89"/>
      <c r="AD174" s="7"/>
      <c r="AE174" s="89"/>
      <c r="AF174" s="91"/>
      <c r="AG174" s="92"/>
      <c r="AH174" s="93"/>
      <c r="AI174" s="91"/>
      <c r="AJ174" s="94"/>
      <c r="AK174" s="95"/>
      <c r="AL174" s="96"/>
    </row>
    <row r="175" spans="1:118" ht="20.100000000000001" customHeight="1" x14ac:dyDescent="0.3">
      <c r="A175" s="1" t="s">
        <v>61</v>
      </c>
      <c r="B175" s="2" t="s">
        <v>173</v>
      </c>
      <c r="C175" s="2" t="s">
        <v>354</v>
      </c>
      <c r="D175" s="2" t="s">
        <v>355</v>
      </c>
      <c r="E175" s="116">
        <v>40772.160000000003</v>
      </c>
      <c r="F175" s="88"/>
      <c r="G175" s="97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5"/>
      <c r="Y175" s="6"/>
      <c r="Z175" s="16"/>
      <c r="AA175" s="5"/>
      <c r="AB175" s="7"/>
      <c r="AC175" s="89"/>
      <c r="AD175" s="7"/>
      <c r="AE175" s="89"/>
      <c r="AF175" s="91"/>
      <c r="AG175" s="92"/>
      <c r="AH175" s="93"/>
      <c r="AI175" s="91"/>
      <c r="AJ175" s="94"/>
      <c r="AK175" s="95"/>
      <c r="AL175" s="96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</row>
    <row r="176" spans="1:118" s="27" customFormat="1" ht="20.100000000000001" customHeight="1" x14ac:dyDescent="0.3">
      <c r="A176" s="1" t="s">
        <v>120</v>
      </c>
      <c r="B176" s="2" t="s">
        <v>13</v>
      </c>
      <c r="C176" s="2" t="s">
        <v>354</v>
      </c>
      <c r="D176" s="2" t="s">
        <v>355</v>
      </c>
      <c r="E176" s="116">
        <v>19552.520000000004</v>
      </c>
      <c r="F176" s="88"/>
      <c r="G176" s="97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5"/>
      <c r="Y176" s="6"/>
      <c r="Z176" s="16"/>
      <c r="AA176" s="5"/>
      <c r="AB176" s="7"/>
      <c r="AC176" s="89"/>
      <c r="AD176" s="7"/>
      <c r="AE176" s="89"/>
      <c r="AF176" s="91"/>
      <c r="AG176" s="92"/>
      <c r="AH176" s="93"/>
      <c r="AI176" s="91"/>
      <c r="AJ176" s="94"/>
      <c r="AK176" s="95"/>
      <c r="AL176" s="96"/>
      <c r="AM176" s="8"/>
      <c r="AN176" s="9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</row>
    <row r="177" spans="1:118" ht="20.100000000000001" customHeight="1" x14ac:dyDescent="0.3">
      <c r="A177" s="1" t="s">
        <v>229</v>
      </c>
      <c r="B177" s="2" t="s">
        <v>42</v>
      </c>
      <c r="C177" s="2" t="s">
        <v>354</v>
      </c>
      <c r="D177" s="2" t="s">
        <v>355</v>
      </c>
      <c r="E177" s="116">
        <v>20422.479999999996</v>
      </c>
      <c r="F177" s="88"/>
      <c r="G177" s="97"/>
      <c r="H177" s="3"/>
      <c r="I177" s="3"/>
      <c r="J177" s="2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25"/>
      <c r="Y177" s="26"/>
      <c r="Z177" s="99"/>
      <c r="AA177" s="25"/>
      <c r="AB177" s="7"/>
      <c r="AC177" s="108"/>
      <c r="AD177" s="7"/>
      <c r="AE177" s="89"/>
      <c r="AF177" s="91"/>
      <c r="AG177" s="92"/>
      <c r="AH177" s="93"/>
      <c r="AI177" s="91"/>
      <c r="AJ177" s="94"/>
      <c r="AK177" s="95"/>
      <c r="AL177" s="96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</row>
    <row r="178" spans="1:118" s="27" customFormat="1" ht="20.100000000000001" customHeight="1" x14ac:dyDescent="0.3">
      <c r="A178" s="1" t="s">
        <v>302</v>
      </c>
      <c r="B178" s="2" t="s">
        <v>322</v>
      </c>
      <c r="C178" s="2" t="s">
        <v>354</v>
      </c>
      <c r="D178" s="2" t="s">
        <v>355</v>
      </c>
      <c r="E178" s="116">
        <v>13850.18</v>
      </c>
      <c r="F178" s="88"/>
      <c r="G178" s="97"/>
      <c r="H178" s="3"/>
      <c r="I178" s="3"/>
      <c r="J178" s="2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25"/>
      <c r="Y178" s="34"/>
      <c r="Z178" s="99"/>
      <c r="AA178" s="5"/>
      <c r="AB178" s="7"/>
      <c r="AC178" s="89"/>
      <c r="AD178" s="7"/>
      <c r="AE178" s="89"/>
      <c r="AF178" s="91"/>
      <c r="AG178" s="92"/>
      <c r="AH178" s="93"/>
      <c r="AI178" s="91"/>
      <c r="AJ178" s="94"/>
      <c r="AK178" s="95"/>
      <c r="AL178" s="96"/>
      <c r="AM178" s="8"/>
      <c r="AN178" s="9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</row>
    <row r="179" spans="1:118" ht="20.100000000000001" customHeight="1" x14ac:dyDescent="0.3">
      <c r="A179" s="1" t="s">
        <v>146</v>
      </c>
      <c r="B179" s="2" t="s">
        <v>317</v>
      </c>
      <c r="C179" s="2" t="s">
        <v>354</v>
      </c>
      <c r="D179" s="2" t="s">
        <v>355</v>
      </c>
      <c r="E179" s="116">
        <v>20207.2</v>
      </c>
      <c r="F179" s="88"/>
      <c r="G179" s="97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5"/>
      <c r="Y179" s="6"/>
      <c r="Z179" s="16"/>
      <c r="AA179" s="5"/>
      <c r="AB179" s="7"/>
      <c r="AC179" s="89"/>
      <c r="AD179" s="7"/>
      <c r="AE179" s="89"/>
      <c r="AF179" s="91"/>
      <c r="AG179" s="92"/>
      <c r="AH179" s="93"/>
      <c r="AI179" s="91"/>
      <c r="AJ179" s="94"/>
      <c r="AK179" s="95"/>
      <c r="AL179" s="96"/>
    </row>
    <row r="180" spans="1:118" s="27" customFormat="1" ht="20.100000000000001" customHeight="1" x14ac:dyDescent="0.3">
      <c r="A180" s="1" t="s">
        <v>51</v>
      </c>
      <c r="B180" s="2" t="s">
        <v>150</v>
      </c>
      <c r="C180" s="2" t="s">
        <v>354</v>
      </c>
      <c r="D180" s="2" t="s">
        <v>355</v>
      </c>
      <c r="E180" s="116">
        <v>38912.770000000004</v>
      </c>
      <c r="F180" s="88"/>
      <c r="G180" s="97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5"/>
      <c r="Y180" s="6"/>
      <c r="Z180" s="16"/>
      <c r="AA180" s="5"/>
      <c r="AB180" s="7"/>
      <c r="AC180" s="89"/>
      <c r="AD180" s="7"/>
      <c r="AE180" s="89"/>
      <c r="AF180" s="91"/>
      <c r="AG180" s="92"/>
      <c r="AH180" s="93"/>
      <c r="AI180" s="91"/>
      <c r="AJ180" s="94"/>
      <c r="AK180" s="95"/>
      <c r="AL180" s="96"/>
      <c r="AM180" s="8"/>
      <c r="AN180" s="9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</row>
    <row r="181" spans="1:118" ht="20.100000000000001" customHeight="1" x14ac:dyDescent="0.3">
      <c r="A181" s="1" t="s">
        <v>7</v>
      </c>
      <c r="B181" s="2" t="s">
        <v>129</v>
      </c>
      <c r="C181" s="2" t="s">
        <v>354</v>
      </c>
      <c r="D181" s="2" t="s">
        <v>355</v>
      </c>
      <c r="E181" s="116">
        <v>60003.450000000012</v>
      </c>
      <c r="F181" s="88"/>
      <c r="G181" s="97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5"/>
      <c r="Y181" s="6"/>
      <c r="Z181" s="16"/>
      <c r="AA181" s="5"/>
      <c r="AB181" s="7"/>
      <c r="AC181" s="89"/>
      <c r="AD181" s="7"/>
      <c r="AE181" s="89"/>
      <c r="AF181" s="91"/>
      <c r="AG181" s="92"/>
      <c r="AH181" s="93"/>
      <c r="AI181" s="91"/>
      <c r="AJ181" s="94"/>
      <c r="AK181" s="95"/>
      <c r="AL181" s="96"/>
    </row>
    <row r="182" spans="1:118" ht="20.100000000000001" customHeight="1" x14ac:dyDescent="0.3">
      <c r="A182" s="1" t="s">
        <v>88</v>
      </c>
      <c r="B182" s="2" t="s">
        <v>208</v>
      </c>
      <c r="C182" s="2" t="s">
        <v>354</v>
      </c>
      <c r="D182" s="2" t="s">
        <v>355</v>
      </c>
      <c r="E182" s="116">
        <v>28547.610000000004</v>
      </c>
      <c r="F182" s="88"/>
      <c r="G182" s="97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5"/>
      <c r="Y182" s="6"/>
      <c r="Z182" s="16"/>
      <c r="AA182" s="5"/>
      <c r="AB182" s="7"/>
      <c r="AC182" s="89"/>
      <c r="AD182" s="7"/>
      <c r="AE182" s="89"/>
      <c r="AF182" s="91"/>
      <c r="AG182" s="92"/>
      <c r="AH182" s="93"/>
      <c r="AI182" s="91"/>
      <c r="AJ182" s="94"/>
      <c r="AK182" s="95"/>
      <c r="AL182" s="96"/>
    </row>
    <row r="183" spans="1:118" ht="20.100000000000001" customHeight="1" x14ac:dyDescent="0.3">
      <c r="A183" s="1" t="s">
        <v>225</v>
      </c>
      <c r="B183" s="2" t="s">
        <v>271</v>
      </c>
      <c r="C183" s="2" t="s">
        <v>354</v>
      </c>
      <c r="D183" s="2" t="s">
        <v>355</v>
      </c>
      <c r="E183" s="116">
        <v>13221.629999999997</v>
      </c>
      <c r="F183" s="88"/>
      <c r="G183" s="97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5"/>
      <c r="Y183" s="6"/>
      <c r="Z183" s="16"/>
      <c r="AA183" s="5"/>
      <c r="AB183" s="7"/>
      <c r="AC183" s="89"/>
      <c r="AD183" s="7"/>
      <c r="AE183" s="89"/>
      <c r="AF183" s="91"/>
      <c r="AG183" s="92"/>
      <c r="AH183" s="93"/>
      <c r="AI183" s="91"/>
      <c r="AJ183" s="94"/>
      <c r="AK183" s="95"/>
      <c r="AL183" s="96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</row>
    <row r="184" spans="1:118" s="11" customFormat="1" ht="20.100000000000001" customHeight="1" x14ac:dyDescent="0.3">
      <c r="A184" s="1" t="s">
        <v>135</v>
      </c>
      <c r="B184" s="2" t="s">
        <v>345</v>
      </c>
      <c r="C184" s="2" t="s">
        <v>354</v>
      </c>
      <c r="D184" s="2" t="s">
        <v>355</v>
      </c>
      <c r="E184" s="116">
        <v>31309.109999999993</v>
      </c>
      <c r="F184" s="88"/>
      <c r="G184" s="97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5"/>
      <c r="Y184" s="6"/>
      <c r="Z184" s="16"/>
      <c r="AA184" s="5"/>
      <c r="AB184" s="7"/>
      <c r="AC184" s="89"/>
      <c r="AD184" s="7"/>
      <c r="AE184" s="89"/>
      <c r="AF184" s="91"/>
      <c r="AG184" s="92"/>
      <c r="AH184" s="93"/>
      <c r="AI184" s="91"/>
      <c r="AJ184" s="94"/>
      <c r="AK184" s="95"/>
      <c r="AL184" s="96"/>
      <c r="AM184" s="8"/>
      <c r="AN184" s="9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</row>
    <row r="185" spans="1:118" ht="20.100000000000001" customHeight="1" x14ac:dyDescent="0.3">
      <c r="A185" s="1" t="s">
        <v>59</v>
      </c>
      <c r="B185" s="2" t="s">
        <v>172</v>
      </c>
      <c r="C185" s="2" t="s">
        <v>354</v>
      </c>
      <c r="D185" s="2" t="s">
        <v>355</v>
      </c>
      <c r="E185" s="116">
        <v>53998.160000000011</v>
      </c>
      <c r="F185" s="88"/>
      <c r="G185" s="97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5"/>
      <c r="Y185" s="6"/>
      <c r="Z185" s="16"/>
      <c r="AA185" s="5"/>
      <c r="AB185" s="7"/>
      <c r="AC185" s="89"/>
      <c r="AD185" s="7"/>
      <c r="AE185" s="89"/>
      <c r="AF185" s="91"/>
      <c r="AG185" s="92"/>
      <c r="AH185" s="93"/>
      <c r="AI185" s="91"/>
      <c r="AJ185" s="94"/>
      <c r="AK185" s="95"/>
      <c r="AL185" s="96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</row>
    <row r="186" spans="1:118" ht="20.100000000000001" customHeight="1" x14ac:dyDescent="0.3">
      <c r="A186" s="1" t="s">
        <v>281</v>
      </c>
      <c r="B186" s="2" t="s">
        <v>139</v>
      </c>
      <c r="C186" s="2" t="s">
        <v>354</v>
      </c>
      <c r="D186" s="2" t="s">
        <v>355</v>
      </c>
      <c r="E186" s="116">
        <v>13725.49</v>
      </c>
      <c r="F186" s="88"/>
      <c r="G186" s="97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25"/>
      <c r="Y186" s="26"/>
      <c r="Z186" s="99"/>
      <c r="AA186" s="25"/>
      <c r="AB186" s="7"/>
      <c r="AC186" s="89"/>
      <c r="AD186" s="7"/>
      <c r="AE186" s="89"/>
      <c r="AF186" s="91"/>
      <c r="AG186" s="92"/>
      <c r="AH186" s="93"/>
      <c r="AI186" s="91"/>
      <c r="AJ186" s="94"/>
      <c r="AK186" s="95"/>
      <c r="AL186" s="96"/>
    </row>
    <row r="187" spans="1:118" ht="20.100000000000001" customHeight="1" x14ac:dyDescent="0.3">
      <c r="A187" s="1" t="s">
        <v>267</v>
      </c>
      <c r="B187" s="2" t="s">
        <v>171</v>
      </c>
      <c r="C187" s="2" t="s">
        <v>354</v>
      </c>
      <c r="D187" s="2" t="s">
        <v>355</v>
      </c>
      <c r="E187" s="116">
        <v>15784.700000000003</v>
      </c>
      <c r="F187" s="88"/>
      <c r="G187" s="97"/>
      <c r="H187" s="3"/>
      <c r="I187" s="3"/>
      <c r="J187" s="2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25"/>
      <c r="Y187" s="26"/>
      <c r="Z187" s="99"/>
      <c r="AA187" s="25"/>
      <c r="AB187" s="7"/>
      <c r="AC187" s="89"/>
      <c r="AD187" s="7"/>
      <c r="AE187" s="89"/>
      <c r="AF187" s="91"/>
      <c r="AG187" s="92"/>
      <c r="AH187" s="93"/>
      <c r="AI187" s="91"/>
      <c r="AJ187" s="94"/>
      <c r="AK187" s="95"/>
      <c r="AL187" s="96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</row>
    <row r="188" spans="1:118" ht="20.100000000000001" customHeight="1" x14ac:dyDescent="0.3">
      <c r="A188" s="1" t="s">
        <v>125</v>
      </c>
      <c r="B188" s="2" t="s">
        <v>350</v>
      </c>
      <c r="C188" s="2" t="s">
        <v>354</v>
      </c>
      <c r="D188" s="2" t="s">
        <v>355</v>
      </c>
      <c r="E188" s="116">
        <v>22294.579999999994</v>
      </c>
      <c r="F188" s="88"/>
      <c r="G188" s="97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5"/>
      <c r="Y188" s="6"/>
      <c r="Z188" s="16"/>
      <c r="AA188" s="5"/>
      <c r="AB188" s="7"/>
      <c r="AC188" s="89"/>
      <c r="AD188" s="7"/>
      <c r="AE188" s="89"/>
      <c r="AF188" s="91"/>
      <c r="AG188" s="92"/>
      <c r="AH188" s="93"/>
      <c r="AI188" s="91"/>
      <c r="AJ188" s="94"/>
      <c r="AK188" s="95"/>
      <c r="AL188" s="96"/>
    </row>
    <row r="189" spans="1:118" s="27" customFormat="1" ht="20.100000000000001" customHeight="1" x14ac:dyDescent="0.3">
      <c r="A189" s="1" t="s">
        <v>60</v>
      </c>
      <c r="B189" s="2" t="s">
        <v>145</v>
      </c>
      <c r="C189" s="2" t="s">
        <v>354</v>
      </c>
      <c r="D189" s="2" t="s">
        <v>355</v>
      </c>
      <c r="E189" s="116">
        <v>38560.729999999996</v>
      </c>
      <c r="F189" s="88"/>
      <c r="G189" s="97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5"/>
      <c r="Y189" s="6"/>
      <c r="Z189" s="16"/>
      <c r="AA189" s="5"/>
      <c r="AB189" s="7"/>
      <c r="AC189" s="89"/>
      <c r="AD189" s="7"/>
      <c r="AE189" s="89"/>
      <c r="AF189" s="91"/>
      <c r="AG189" s="92"/>
      <c r="AH189" s="93"/>
      <c r="AI189" s="91"/>
      <c r="AJ189" s="94"/>
      <c r="AK189" s="95"/>
      <c r="AL189" s="96"/>
      <c r="AM189" s="8"/>
      <c r="AN189" s="9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</row>
    <row r="190" spans="1:118" ht="20.100000000000001" customHeight="1" x14ac:dyDescent="0.3">
      <c r="A190" s="1" t="s">
        <v>103</v>
      </c>
      <c r="B190" s="2" t="s">
        <v>334</v>
      </c>
      <c r="C190" s="2" t="s">
        <v>354</v>
      </c>
      <c r="D190" s="2" t="s">
        <v>355</v>
      </c>
      <c r="E190" s="116">
        <v>24082.07</v>
      </c>
      <c r="F190" s="88"/>
      <c r="G190" s="97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5"/>
      <c r="Y190" s="6"/>
      <c r="Z190" s="16"/>
      <c r="AA190" s="5"/>
      <c r="AB190" s="7"/>
      <c r="AC190" s="89"/>
      <c r="AD190" s="7"/>
      <c r="AE190" s="89"/>
      <c r="AF190" s="91"/>
      <c r="AG190" s="92"/>
      <c r="AH190" s="93"/>
      <c r="AI190" s="91"/>
      <c r="AJ190" s="94"/>
      <c r="AK190" s="95"/>
      <c r="AL190" s="96"/>
    </row>
    <row r="191" spans="1:118" ht="20.100000000000001" customHeight="1" x14ac:dyDescent="0.3">
      <c r="A191" s="1" t="s">
        <v>71</v>
      </c>
      <c r="B191" s="2" t="s">
        <v>70</v>
      </c>
      <c r="C191" s="2" t="s">
        <v>354</v>
      </c>
      <c r="D191" s="2" t="s">
        <v>355</v>
      </c>
      <c r="E191" s="116">
        <v>42493.619999999988</v>
      </c>
      <c r="F191" s="88"/>
      <c r="G191" s="97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5"/>
      <c r="Y191" s="6"/>
      <c r="Z191" s="16"/>
      <c r="AA191" s="5"/>
      <c r="AB191" s="7"/>
      <c r="AC191" s="89"/>
      <c r="AD191" s="7"/>
      <c r="AE191" s="89"/>
      <c r="AF191" s="91"/>
      <c r="AG191" s="92"/>
      <c r="AH191" s="93"/>
      <c r="AI191" s="91"/>
      <c r="AJ191" s="94"/>
      <c r="AK191" s="95"/>
      <c r="AL191" s="96"/>
    </row>
    <row r="192" spans="1:118" ht="20.100000000000001" customHeight="1" x14ac:dyDescent="0.3">
      <c r="A192" s="1" t="s">
        <v>52</v>
      </c>
      <c r="B192" s="2" t="s">
        <v>151</v>
      </c>
      <c r="C192" s="2" t="s">
        <v>354</v>
      </c>
      <c r="D192" s="2" t="s">
        <v>355</v>
      </c>
      <c r="E192" s="116">
        <v>27077.829999999998</v>
      </c>
      <c r="F192" s="88"/>
      <c r="G192" s="97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5"/>
      <c r="Y192" s="6"/>
      <c r="Z192" s="16"/>
      <c r="AA192" s="5"/>
      <c r="AB192" s="7"/>
      <c r="AC192" s="89"/>
      <c r="AD192" s="7"/>
      <c r="AE192" s="89"/>
      <c r="AF192" s="91"/>
      <c r="AG192" s="92"/>
      <c r="AH192" s="93"/>
      <c r="AI192" s="91"/>
      <c r="AJ192" s="94"/>
      <c r="AK192" s="95"/>
      <c r="AL192" s="96"/>
    </row>
    <row r="193" spans="1:118" ht="20.100000000000001" customHeight="1" x14ac:dyDescent="0.3">
      <c r="A193" s="1" t="s">
        <v>170</v>
      </c>
      <c r="B193" s="2" t="s">
        <v>288</v>
      </c>
      <c r="C193" s="2" t="s">
        <v>354</v>
      </c>
      <c r="D193" s="2" t="s">
        <v>355</v>
      </c>
      <c r="E193" s="116">
        <v>19752.850000000006</v>
      </c>
      <c r="F193" s="88"/>
      <c r="G193" s="97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5"/>
      <c r="Y193" s="6"/>
      <c r="Z193" s="16"/>
      <c r="AA193" s="5"/>
      <c r="AB193" s="7"/>
      <c r="AC193" s="89"/>
      <c r="AD193" s="7"/>
      <c r="AE193" s="89"/>
      <c r="AF193" s="91"/>
      <c r="AG193" s="92"/>
      <c r="AH193" s="93"/>
      <c r="AI193" s="91"/>
      <c r="AJ193" s="94"/>
      <c r="AK193" s="95"/>
      <c r="AL193" s="96"/>
    </row>
    <row r="194" spans="1:118" ht="20.100000000000001" customHeight="1" x14ac:dyDescent="0.3">
      <c r="A194" s="1" t="s">
        <v>138</v>
      </c>
      <c r="B194" s="2" t="s">
        <v>346</v>
      </c>
      <c r="C194" s="2" t="s">
        <v>354</v>
      </c>
      <c r="D194" s="2" t="s">
        <v>355</v>
      </c>
      <c r="E194" s="116">
        <v>37813.57</v>
      </c>
      <c r="F194" s="88"/>
      <c r="G194" s="97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5"/>
      <c r="Y194" s="6"/>
      <c r="Z194" s="16"/>
      <c r="AA194" s="5"/>
      <c r="AB194" s="7"/>
      <c r="AC194" s="89"/>
      <c r="AD194" s="7"/>
      <c r="AE194" s="89"/>
      <c r="AF194" s="91"/>
      <c r="AG194" s="92"/>
      <c r="AH194" s="93"/>
      <c r="AI194" s="91"/>
      <c r="AJ194" s="94"/>
      <c r="AK194" s="95"/>
      <c r="AL194" s="96"/>
    </row>
    <row r="195" spans="1:118" s="27" customFormat="1" ht="20.100000000000001" customHeight="1" x14ac:dyDescent="0.3">
      <c r="A195" s="1" t="s">
        <v>0</v>
      </c>
      <c r="B195" s="2" t="s">
        <v>134</v>
      </c>
      <c r="C195" s="2" t="s">
        <v>354</v>
      </c>
      <c r="D195" s="2" t="s">
        <v>355</v>
      </c>
      <c r="E195" s="116">
        <v>15737.689999999999</v>
      </c>
      <c r="F195" s="88"/>
      <c r="G195" s="97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5"/>
      <c r="Y195" s="6"/>
      <c r="Z195" s="16"/>
      <c r="AA195" s="5"/>
      <c r="AB195" s="7"/>
      <c r="AC195" s="89"/>
      <c r="AD195" s="7"/>
      <c r="AE195" s="89"/>
      <c r="AF195" s="91"/>
      <c r="AG195" s="92"/>
      <c r="AH195" s="93"/>
      <c r="AI195" s="91"/>
      <c r="AJ195" s="94"/>
      <c r="AK195" s="95"/>
      <c r="AL195" s="96"/>
      <c r="AM195" s="8"/>
      <c r="AN195" s="9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</row>
    <row r="196" spans="1:118" s="27" customFormat="1" ht="20.100000000000001" customHeight="1" x14ac:dyDescent="0.3">
      <c r="A196" s="83" t="s">
        <v>101</v>
      </c>
      <c r="B196" s="78" t="s">
        <v>348</v>
      </c>
      <c r="C196" s="2" t="s">
        <v>354</v>
      </c>
      <c r="D196" s="2" t="s">
        <v>355</v>
      </c>
      <c r="E196" s="116">
        <v>31870.449999999997</v>
      </c>
      <c r="F196" s="88"/>
      <c r="G196" s="97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5"/>
      <c r="Y196" s="6"/>
      <c r="Z196" s="16"/>
      <c r="AA196" s="5"/>
      <c r="AB196" s="7"/>
      <c r="AC196" s="89"/>
      <c r="AD196" s="7"/>
      <c r="AE196" s="89"/>
      <c r="AF196" s="91"/>
      <c r="AG196" s="92"/>
      <c r="AH196" s="93"/>
      <c r="AI196" s="91"/>
      <c r="AJ196" s="94"/>
      <c r="AK196" s="95"/>
      <c r="AL196" s="96"/>
      <c r="AM196" s="8"/>
      <c r="AN196" s="9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</row>
    <row r="197" spans="1:118" ht="20.100000000000001" customHeight="1" x14ac:dyDescent="0.3">
      <c r="A197" s="1" t="s">
        <v>124</v>
      </c>
      <c r="B197" s="2" t="s">
        <v>339</v>
      </c>
      <c r="C197" s="2" t="s">
        <v>354</v>
      </c>
      <c r="D197" s="2" t="s">
        <v>355</v>
      </c>
      <c r="E197" s="116">
        <v>23210.43</v>
      </c>
      <c r="F197" s="88"/>
      <c r="G197" s="97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5"/>
      <c r="Y197" s="6"/>
      <c r="Z197" s="16"/>
      <c r="AA197" s="5"/>
      <c r="AB197" s="7"/>
      <c r="AC197" s="89"/>
      <c r="AD197" s="7"/>
      <c r="AE197" s="89"/>
      <c r="AF197" s="91"/>
      <c r="AG197" s="92"/>
      <c r="AH197" s="93"/>
      <c r="AI197" s="91"/>
      <c r="AJ197" s="94"/>
      <c r="AK197" s="95"/>
      <c r="AL197" s="96"/>
    </row>
    <row r="198" spans="1:118" ht="20.100000000000001" customHeight="1" x14ac:dyDescent="0.3">
      <c r="A198" s="1" t="s">
        <v>303</v>
      </c>
      <c r="B198" s="2" t="s">
        <v>25</v>
      </c>
      <c r="C198" s="2" t="s">
        <v>354</v>
      </c>
      <c r="D198" s="2" t="s">
        <v>355</v>
      </c>
      <c r="E198" s="116">
        <v>13403.919999999998</v>
      </c>
      <c r="F198" s="88"/>
      <c r="G198" s="97"/>
      <c r="H198" s="3"/>
      <c r="I198" s="3"/>
      <c r="J198" s="2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25"/>
      <c r="Y198" s="26"/>
      <c r="Z198" s="99"/>
      <c r="AA198" s="25"/>
      <c r="AB198" s="7"/>
      <c r="AC198" s="89"/>
      <c r="AD198" s="7"/>
      <c r="AE198" s="89"/>
      <c r="AF198" s="91"/>
      <c r="AG198" s="92"/>
      <c r="AH198" s="93"/>
      <c r="AI198" s="91"/>
      <c r="AJ198" s="94"/>
      <c r="AK198" s="95"/>
      <c r="AL198" s="96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</row>
    <row r="199" spans="1:118" s="27" customFormat="1" ht="20.100000000000001" customHeight="1" x14ac:dyDescent="0.3">
      <c r="A199" s="1" t="s">
        <v>12</v>
      </c>
      <c r="B199" s="2" t="s">
        <v>161</v>
      </c>
      <c r="C199" s="2" t="s">
        <v>354</v>
      </c>
      <c r="D199" s="2" t="s">
        <v>355</v>
      </c>
      <c r="E199" s="116">
        <v>42493.619999999988</v>
      </c>
      <c r="F199" s="88"/>
      <c r="G199" s="97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5"/>
      <c r="Y199" s="6"/>
      <c r="Z199" s="16"/>
      <c r="AA199" s="5"/>
      <c r="AB199" s="7"/>
      <c r="AC199" s="89"/>
      <c r="AD199" s="7"/>
      <c r="AE199" s="89"/>
      <c r="AF199" s="91"/>
      <c r="AG199" s="92"/>
      <c r="AH199" s="93"/>
      <c r="AI199" s="91"/>
      <c r="AJ199" s="94"/>
      <c r="AK199" s="95"/>
      <c r="AL199" s="96"/>
      <c r="AM199" s="8"/>
      <c r="AN199" s="9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</row>
    <row r="200" spans="1:118" s="27" customFormat="1" ht="20.100000000000001" customHeight="1" x14ac:dyDescent="0.3">
      <c r="A200" s="1" t="s">
        <v>27</v>
      </c>
      <c r="B200" s="2" t="s">
        <v>195</v>
      </c>
      <c r="C200" s="2" t="s">
        <v>472</v>
      </c>
      <c r="D200" s="2" t="s">
        <v>355</v>
      </c>
      <c r="E200" s="116">
        <f>36052.92-11266.54</f>
        <v>24786.379999999997</v>
      </c>
      <c r="F200" s="88"/>
      <c r="G200" s="97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5"/>
      <c r="Y200" s="6"/>
      <c r="Z200" s="16"/>
      <c r="AA200" s="5"/>
      <c r="AB200" s="7"/>
      <c r="AC200" s="89"/>
      <c r="AD200" s="35"/>
      <c r="AE200" s="109"/>
      <c r="AF200" s="91"/>
      <c r="AG200" s="92"/>
      <c r="AH200" s="110"/>
      <c r="AI200" s="111"/>
      <c r="AJ200" s="112"/>
      <c r="AK200" s="95"/>
      <c r="AL200" s="96"/>
      <c r="AM200" s="8"/>
      <c r="AN200" s="9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</row>
    <row r="201" spans="1:118" s="27" customFormat="1" ht="20.100000000000001" customHeight="1" x14ac:dyDescent="0.3">
      <c r="A201" s="1" t="s">
        <v>27</v>
      </c>
      <c r="B201" s="2" t="s">
        <v>195</v>
      </c>
      <c r="C201" s="2" t="s">
        <v>465</v>
      </c>
      <c r="D201" s="2" t="s">
        <v>355</v>
      </c>
      <c r="E201" s="116">
        <f>9657.03+1609.51</f>
        <v>11266.54</v>
      </c>
      <c r="F201" s="88"/>
      <c r="G201" s="97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5"/>
      <c r="Y201" s="6"/>
      <c r="Z201" s="16"/>
      <c r="AA201" s="5"/>
      <c r="AB201" s="7"/>
      <c r="AC201" s="89"/>
      <c r="AD201" s="35"/>
      <c r="AE201" s="109"/>
      <c r="AF201" s="91"/>
      <c r="AG201" s="92"/>
      <c r="AH201" s="110"/>
      <c r="AI201" s="111"/>
      <c r="AJ201" s="112"/>
      <c r="AK201" s="95"/>
      <c r="AL201" s="96"/>
      <c r="AM201" s="8"/>
      <c r="AN201" s="9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</row>
    <row r="202" spans="1:118" s="27" customFormat="1" ht="20.100000000000001" customHeight="1" x14ac:dyDescent="0.3">
      <c r="A202" s="1" t="s">
        <v>17</v>
      </c>
      <c r="B202" s="2" t="s">
        <v>275</v>
      </c>
      <c r="C202" s="2" t="s">
        <v>354</v>
      </c>
      <c r="D202" s="2" t="s">
        <v>355</v>
      </c>
      <c r="E202" s="116">
        <v>22211.67</v>
      </c>
      <c r="F202" s="88"/>
      <c r="G202" s="97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5"/>
      <c r="Y202" s="6"/>
      <c r="Z202" s="16"/>
      <c r="AA202" s="5"/>
      <c r="AB202" s="7"/>
      <c r="AC202" s="89"/>
      <c r="AD202" s="7"/>
      <c r="AE202" s="89"/>
      <c r="AF202" s="91"/>
      <c r="AG202" s="92"/>
      <c r="AH202" s="93"/>
      <c r="AI202" s="91"/>
      <c r="AJ202" s="94"/>
      <c r="AK202" s="95"/>
      <c r="AL202" s="96"/>
      <c r="AM202" s="8"/>
      <c r="AN202" s="9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</row>
    <row r="203" spans="1:118" ht="20.100000000000001" customHeight="1" x14ac:dyDescent="0.3">
      <c r="A203" s="1" t="s">
        <v>315</v>
      </c>
      <c r="B203" s="2" t="s">
        <v>33</v>
      </c>
      <c r="C203" s="2" t="s">
        <v>466</v>
      </c>
      <c r="D203" s="2" t="s">
        <v>355</v>
      </c>
      <c r="E203" s="116">
        <v>10744.23</v>
      </c>
      <c r="F203" s="88"/>
      <c r="G203" s="98"/>
      <c r="H203" s="24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25"/>
      <c r="Y203" s="26"/>
      <c r="Z203" s="99"/>
      <c r="AA203" s="25"/>
      <c r="AB203" s="7"/>
      <c r="AC203" s="89"/>
      <c r="AD203" s="7"/>
      <c r="AE203" s="89"/>
      <c r="AF203" s="91"/>
      <c r="AG203" s="92"/>
      <c r="AH203" s="93"/>
      <c r="AI203" s="91"/>
      <c r="AJ203" s="94"/>
      <c r="AK203" s="95"/>
      <c r="AL203" s="96"/>
    </row>
    <row r="204" spans="1:118" s="27" customFormat="1" ht="20.100000000000001" customHeight="1" x14ac:dyDescent="0.3">
      <c r="A204" s="1" t="s">
        <v>95</v>
      </c>
      <c r="B204" s="2" t="s">
        <v>30</v>
      </c>
      <c r="C204" s="2" t="s">
        <v>354</v>
      </c>
      <c r="D204" s="2" t="s">
        <v>355</v>
      </c>
      <c r="E204" s="116">
        <v>17331.34</v>
      </c>
      <c r="F204" s="88"/>
      <c r="G204" s="97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25"/>
      <c r="Y204" s="26"/>
      <c r="Z204" s="99"/>
      <c r="AA204" s="25"/>
      <c r="AB204" s="7"/>
      <c r="AC204" s="89"/>
      <c r="AD204" s="7"/>
      <c r="AE204" s="89"/>
      <c r="AF204" s="91"/>
      <c r="AG204" s="92"/>
      <c r="AH204" s="93"/>
      <c r="AI204" s="91"/>
      <c r="AJ204" s="94"/>
      <c r="AK204" s="95"/>
      <c r="AL204" s="96"/>
      <c r="AM204" s="8"/>
      <c r="AN204" s="9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</row>
    <row r="205" spans="1:118" s="27" customFormat="1" ht="20.100000000000001" customHeight="1" x14ac:dyDescent="0.3">
      <c r="A205" s="1" t="s">
        <v>158</v>
      </c>
      <c r="B205" s="2" t="s">
        <v>264</v>
      </c>
      <c r="C205" s="2" t="s">
        <v>354</v>
      </c>
      <c r="D205" s="2" t="s">
        <v>355</v>
      </c>
      <c r="E205" s="116">
        <v>28544.229999999992</v>
      </c>
      <c r="F205" s="88"/>
      <c r="G205" s="97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5"/>
      <c r="Y205" s="6"/>
      <c r="Z205" s="16"/>
      <c r="AA205" s="5"/>
      <c r="AB205" s="7"/>
      <c r="AC205" s="89"/>
      <c r="AD205" s="7"/>
      <c r="AE205" s="89"/>
      <c r="AF205" s="91"/>
      <c r="AG205" s="92"/>
      <c r="AH205" s="93"/>
      <c r="AI205" s="91"/>
      <c r="AJ205" s="94"/>
      <c r="AK205" s="95"/>
      <c r="AL205" s="96"/>
      <c r="AM205" s="8"/>
      <c r="AN205" s="9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</row>
    <row r="206" spans="1:118" ht="20.100000000000001" customHeight="1" x14ac:dyDescent="0.3">
      <c r="A206" s="1" t="s">
        <v>90</v>
      </c>
      <c r="B206" s="2" t="s">
        <v>270</v>
      </c>
      <c r="C206" s="2" t="s">
        <v>354</v>
      </c>
      <c r="D206" s="2" t="s">
        <v>355</v>
      </c>
      <c r="E206" s="116">
        <v>29155.229999999992</v>
      </c>
      <c r="F206" s="88"/>
      <c r="G206" s="97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5"/>
      <c r="Y206" s="6"/>
      <c r="Z206" s="16"/>
      <c r="AA206" s="5"/>
      <c r="AB206" s="7"/>
      <c r="AC206" s="89"/>
      <c r="AD206" s="7"/>
      <c r="AE206" s="89"/>
      <c r="AF206" s="91"/>
      <c r="AG206" s="92"/>
      <c r="AH206" s="93"/>
      <c r="AI206" s="91"/>
      <c r="AJ206" s="94"/>
      <c r="AK206" s="95"/>
      <c r="AL206" s="96"/>
    </row>
    <row r="207" spans="1:118" ht="20.100000000000001" customHeight="1" x14ac:dyDescent="0.3">
      <c r="A207" s="1" t="s">
        <v>250</v>
      </c>
      <c r="B207" s="2" t="s">
        <v>31</v>
      </c>
      <c r="C207" s="2" t="s">
        <v>354</v>
      </c>
      <c r="D207" s="2" t="s">
        <v>355</v>
      </c>
      <c r="E207" s="116">
        <v>16117.270000000004</v>
      </c>
      <c r="F207" s="88"/>
      <c r="G207" s="97"/>
      <c r="H207" s="3"/>
      <c r="I207" s="3"/>
      <c r="J207" s="2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25"/>
      <c r="Y207" s="26"/>
      <c r="Z207" s="99"/>
      <c r="AA207" s="25"/>
      <c r="AB207" s="7"/>
      <c r="AC207" s="89"/>
      <c r="AD207" s="7"/>
      <c r="AE207" s="89"/>
      <c r="AF207" s="91"/>
      <c r="AG207" s="92"/>
      <c r="AH207" s="93"/>
      <c r="AI207" s="91"/>
      <c r="AJ207" s="94"/>
      <c r="AK207" s="95"/>
      <c r="AL207" s="96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</row>
    <row r="208" spans="1:118" ht="20.100000000000001" customHeight="1" x14ac:dyDescent="0.3">
      <c r="A208" s="1" t="s">
        <v>259</v>
      </c>
      <c r="B208" s="2" t="s">
        <v>327</v>
      </c>
      <c r="C208" s="2" t="s">
        <v>354</v>
      </c>
      <c r="D208" s="2" t="s">
        <v>355</v>
      </c>
      <c r="E208" s="116">
        <v>14032.31</v>
      </c>
      <c r="F208" s="88"/>
      <c r="G208" s="97"/>
      <c r="H208" s="3"/>
      <c r="I208" s="3"/>
      <c r="J208" s="2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25"/>
      <c r="Y208" s="26"/>
      <c r="Z208" s="99"/>
      <c r="AA208" s="25"/>
      <c r="AB208" s="7"/>
      <c r="AC208" s="108"/>
      <c r="AD208" s="7"/>
      <c r="AE208" s="89"/>
      <c r="AF208" s="91"/>
      <c r="AG208" s="92"/>
      <c r="AH208" s="93"/>
      <c r="AI208" s="91"/>
      <c r="AJ208" s="94"/>
      <c r="AK208" s="95"/>
      <c r="AL208" s="96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</row>
    <row r="209" spans="1:118" s="11" customFormat="1" ht="20.100000000000001" customHeight="1" x14ac:dyDescent="0.3">
      <c r="A209" s="1" t="s">
        <v>22</v>
      </c>
      <c r="B209" s="2" t="s">
        <v>311</v>
      </c>
      <c r="C209" s="2" t="s">
        <v>354</v>
      </c>
      <c r="D209" s="2" t="s">
        <v>355</v>
      </c>
      <c r="E209" s="116">
        <v>42943.899999999987</v>
      </c>
      <c r="F209" s="88"/>
      <c r="G209" s="97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25"/>
      <c r="Y209" s="26"/>
      <c r="Z209" s="99"/>
      <c r="AA209" s="25"/>
      <c r="AB209" s="7"/>
      <c r="AC209" s="89"/>
      <c r="AD209" s="7"/>
      <c r="AE209" s="89"/>
      <c r="AF209" s="91"/>
      <c r="AG209" s="92"/>
      <c r="AH209" s="93"/>
      <c r="AI209" s="91"/>
      <c r="AJ209" s="94"/>
      <c r="AK209" s="95"/>
      <c r="AL209" s="96"/>
      <c r="AM209" s="8"/>
      <c r="AN209" s="9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</row>
    <row r="210" spans="1:118" ht="20.100000000000001" customHeight="1" x14ac:dyDescent="0.3">
      <c r="A210" s="1" t="s">
        <v>357</v>
      </c>
      <c r="B210" s="2" t="s">
        <v>265</v>
      </c>
      <c r="C210" s="2" t="s">
        <v>468</v>
      </c>
      <c r="D210" s="2" t="s">
        <v>356</v>
      </c>
      <c r="E210" s="116">
        <v>11500</v>
      </c>
      <c r="F210" s="88"/>
      <c r="G210" s="97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28"/>
      <c r="Y210" s="29"/>
      <c r="Z210" s="100"/>
      <c r="AA210" s="28"/>
      <c r="AB210" s="30"/>
      <c r="AC210" s="101"/>
      <c r="AD210" s="30"/>
      <c r="AE210" s="101"/>
      <c r="AF210" s="102"/>
      <c r="AG210" s="103"/>
      <c r="AH210" s="104"/>
      <c r="AI210" s="102"/>
      <c r="AJ210" s="105"/>
      <c r="AK210" s="106"/>
      <c r="AL210" s="107"/>
      <c r="AM210" s="31"/>
      <c r="AN210" s="32"/>
      <c r="AO210" s="31"/>
      <c r="AP210" s="31"/>
      <c r="AQ210" s="31"/>
      <c r="AR210" s="31"/>
    </row>
    <row r="211" spans="1:118" ht="20.100000000000001" customHeight="1" x14ac:dyDescent="0.3">
      <c r="A211" s="1" t="s">
        <v>32</v>
      </c>
      <c r="B211" s="2" t="s">
        <v>210</v>
      </c>
      <c r="C211" s="2" t="s">
        <v>354</v>
      </c>
      <c r="D211" s="2" t="s">
        <v>355</v>
      </c>
      <c r="E211" s="116">
        <v>31847.139999999996</v>
      </c>
      <c r="F211" s="88"/>
      <c r="G211" s="97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5"/>
      <c r="Y211" s="6"/>
      <c r="Z211" s="16"/>
      <c r="AA211" s="5"/>
      <c r="AB211" s="7"/>
      <c r="AC211" s="89"/>
      <c r="AD211" s="7"/>
      <c r="AE211" s="89"/>
      <c r="AF211" s="91"/>
      <c r="AG211" s="92"/>
      <c r="AH211" s="93"/>
      <c r="AI211" s="91"/>
      <c r="AJ211" s="94"/>
      <c r="AK211" s="95"/>
      <c r="AL211" s="96"/>
    </row>
    <row r="212" spans="1:118" ht="20.100000000000001" customHeight="1" x14ac:dyDescent="0.3">
      <c r="A212" s="1" t="s">
        <v>182</v>
      </c>
      <c r="B212" s="2" t="s">
        <v>189</v>
      </c>
      <c r="C212" s="2" t="s">
        <v>354</v>
      </c>
      <c r="D212" s="2" t="s">
        <v>355</v>
      </c>
      <c r="E212" s="116">
        <v>22485.969999999998</v>
      </c>
      <c r="F212" s="88"/>
      <c r="G212" s="97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5"/>
      <c r="Y212" s="6"/>
      <c r="Z212" s="16"/>
      <c r="AA212" s="5"/>
      <c r="AB212" s="7"/>
      <c r="AC212" s="89"/>
      <c r="AD212" s="7"/>
      <c r="AE212" s="89"/>
      <c r="AF212" s="91"/>
      <c r="AG212" s="92"/>
      <c r="AH212" s="93"/>
      <c r="AI212" s="91"/>
      <c r="AJ212" s="94"/>
      <c r="AK212" s="95"/>
      <c r="AL212" s="96"/>
    </row>
    <row r="213" spans="1:118" ht="20.100000000000001" customHeight="1" x14ac:dyDescent="0.3">
      <c r="A213" s="1" t="s">
        <v>300</v>
      </c>
      <c r="B213" s="2" t="s">
        <v>327</v>
      </c>
      <c r="C213" s="2" t="s">
        <v>354</v>
      </c>
      <c r="D213" s="2" t="s">
        <v>355</v>
      </c>
      <c r="E213" s="116">
        <v>13480.849999999999</v>
      </c>
      <c r="F213" s="88"/>
      <c r="G213" s="97"/>
      <c r="H213" s="3"/>
      <c r="I213" s="3"/>
      <c r="J213" s="2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25"/>
      <c r="Y213" s="26"/>
      <c r="Z213" s="99"/>
      <c r="AA213" s="25"/>
      <c r="AB213" s="7"/>
      <c r="AC213" s="89"/>
      <c r="AD213" s="7"/>
      <c r="AE213" s="89"/>
      <c r="AF213" s="91"/>
      <c r="AG213" s="92"/>
      <c r="AH213" s="93"/>
      <c r="AI213" s="91"/>
      <c r="AJ213" s="94"/>
      <c r="AK213" s="95"/>
      <c r="AL213" s="96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</row>
    <row r="214" spans="1:118" ht="20.100000000000001" customHeight="1" x14ac:dyDescent="0.3">
      <c r="A214" s="1" t="s">
        <v>159</v>
      </c>
      <c r="B214" s="2" t="s">
        <v>280</v>
      </c>
      <c r="C214" s="2" t="s">
        <v>354</v>
      </c>
      <c r="D214" s="2" t="s">
        <v>355</v>
      </c>
      <c r="E214" s="116">
        <v>20727.72</v>
      </c>
      <c r="F214" s="88"/>
      <c r="G214" s="97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5"/>
      <c r="Y214" s="6"/>
      <c r="Z214" s="16"/>
      <c r="AA214" s="5"/>
      <c r="AB214" s="7"/>
      <c r="AC214" s="89"/>
      <c r="AD214" s="7"/>
      <c r="AE214" s="89"/>
      <c r="AF214" s="91"/>
      <c r="AG214" s="92"/>
      <c r="AH214" s="93"/>
      <c r="AI214" s="91"/>
      <c r="AJ214" s="94"/>
      <c r="AK214" s="95"/>
      <c r="AL214" s="96"/>
    </row>
    <row r="215" spans="1:118" ht="20.100000000000001" customHeight="1" x14ac:dyDescent="0.3">
      <c r="A215" s="1" t="s">
        <v>118</v>
      </c>
      <c r="B215" s="2" t="s">
        <v>277</v>
      </c>
      <c r="C215" s="2" t="s">
        <v>354</v>
      </c>
      <c r="D215" s="2" t="s">
        <v>355</v>
      </c>
      <c r="E215" s="116">
        <v>18179.780000000002</v>
      </c>
      <c r="F215" s="88"/>
      <c r="G215" s="97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5"/>
      <c r="Y215" s="6"/>
      <c r="Z215" s="16"/>
      <c r="AA215" s="5"/>
      <c r="AB215" s="7"/>
      <c r="AC215" s="89"/>
      <c r="AD215" s="7"/>
      <c r="AE215" s="89"/>
      <c r="AF215" s="91"/>
      <c r="AG215" s="92"/>
      <c r="AH215" s="93"/>
      <c r="AI215" s="91"/>
      <c r="AJ215" s="94"/>
      <c r="AK215" s="95"/>
      <c r="AL215" s="96"/>
      <c r="BL215" s="10"/>
      <c r="BM215" s="10"/>
    </row>
    <row r="216" spans="1:118" ht="20.100000000000001" customHeight="1" x14ac:dyDescent="0.3">
      <c r="A216" s="1" t="s">
        <v>109</v>
      </c>
      <c r="B216" s="2" t="s">
        <v>184</v>
      </c>
      <c r="C216" s="2" t="s">
        <v>354</v>
      </c>
      <c r="D216" s="2" t="s">
        <v>355</v>
      </c>
      <c r="E216" s="116">
        <v>20165.21</v>
      </c>
      <c r="F216" s="88"/>
      <c r="G216" s="97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5"/>
      <c r="Y216" s="6"/>
      <c r="Z216" s="16"/>
      <c r="AA216" s="5"/>
      <c r="AB216" s="7"/>
      <c r="AC216" s="89"/>
      <c r="AD216" s="7"/>
      <c r="AE216" s="89"/>
      <c r="AF216" s="91"/>
      <c r="AG216" s="92"/>
      <c r="AH216" s="93"/>
      <c r="AI216" s="91"/>
      <c r="AJ216" s="94"/>
      <c r="AK216" s="95"/>
      <c r="AL216" s="96"/>
    </row>
    <row r="217" spans="1:118" ht="20.100000000000001" customHeight="1" x14ac:dyDescent="0.3">
      <c r="A217" s="1" t="s">
        <v>177</v>
      </c>
      <c r="B217" s="2" t="s">
        <v>5</v>
      </c>
      <c r="C217" s="2" t="s">
        <v>354</v>
      </c>
      <c r="D217" s="2" t="s">
        <v>355</v>
      </c>
      <c r="E217" s="116">
        <v>18220.28</v>
      </c>
      <c r="F217" s="88"/>
      <c r="G217" s="97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5"/>
      <c r="Y217" s="6"/>
      <c r="Z217" s="16"/>
      <c r="AA217" s="5"/>
      <c r="AB217" s="7"/>
      <c r="AC217" s="89"/>
      <c r="AD217" s="7"/>
      <c r="AE217" s="89"/>
      <c r="AF217" s="91"/>
      <c r="AG217" s="92"/>
      <c r="AH217" s="93"/>
      <c r="AI217" s="91"/>
      <c r="AJ217" s="94"/>
      <c r="AK217" s="95"/>
      <c r="AL217" s="96"/>
      <c r="BL217" s="10"/>
      <c r="BM217" s="10"/>
    </row>
    <row r="218" spans="1:118" ht="20.100000000000001" customHeight="1" x14ac:dyDescent="0.3">
      <c r="A218" s="1" t="s">
        <v>114</v>
      </c>
      <c r="B218" s="2" t="s">
        <v>194</v>
      </c>
      <c r="C218" s="2" t="s">
        <v>354</v>
      </c>
      <c r="D218" s="2" t="s">
        <v>355</v>
      </c>
      <c r="E218" s="116">
        <v>21932.819999999996</v>
      </c>
      <c r="F218" s="88"/>
      <c r="G218" s="97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5"/>
      <c r="Y218" s="6"/>
      <c r="Z218" s="16"/>
      <c r="AA218" s="5"/>
      <c r="AB218" s="7"/>
      <c r="AC218" s="89"/>
      <c r="AD218" s="7"/>
      <c r="AE218" s="89"/>
      <c r="AF218" s="91"/>
      <c r="AG218" s="92"/>
      <c r="AH218" s="93"/>
      <c r="AI218" s="91"/>
      <c r="AJ218" s="94"/>
      <c r="AK218" s="95"/>
      <c r="AL218" s="96"/>
      <c r="BL218" s="10"/>
      <c r="BM218" s="10"/>
    </row>
    <row r="219" spans="1:118" s="27" customFormat="1" ht="20.100000000000001" customHeight="1" x14ac:dyDescent="0.3">
      <c r="A219" s="1" t="s">
        <v>77</v>
      </c>
      <c r="B219" s="2" t="s">
        <v>305</v>
      </c>
      <c r="C219" s="2" t="s">
        <v>354</v>
      </c>
      <c r="D219" s="2" t="s">
        <v>355</v>
      </c>
      <c r="E219" s="116">
        <v>38097.229999999996</v>
      </c>
      <c r="F219" s="88"/>
      <c r="G219" s="97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5"/>
      <c r="Y219" s="6"/>
      <c r="Z219" s="16"/>
      <c r="AA219" s="5"/>
      <c r="AB219" s="7"/>
      <c r="AC219" s="89"/>
      <c r="AD219" s="7"/>
      <c r="AE219" s="89"/>
      <c r="AF219" s="91"/>
      <c r="AG219" s="92"/>
      <c r="AH219" s="93"/>
      <c r="AI219" s="91"/>
      <c r="AJ219" s="94"/>
      <c r="AK219" s="95"/>
      <c r="AL219" s="96"/>
      <c r="AM219" s="8"/>
      <c r="AN219" s="9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</row>
    <row r="220" spans="1:118" s="27" customFormat="1" ht="20.100000000000001" customHeight="1" x14ac:dyDescent="0.3">
      <c r="A220" s="1" t="s">
        <v>156</v>
      </c>
      <c r="B220" s="2" t="s">
        <v>289</v>
      </c>
      <c r="C220" s="2" t="s">
        <v>354</v>
      </c>
      <c r="D220" s="2" t="s">
        <v>355</v>
      </c>
      <c r="E220" s="116">
        <v>15872.090000000002</v>
      </c>
      <c r="F220" s="88"/>
      <c r="G220" s="97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5"/>
      <c r="Y220" s="6"/>
      <c r="Z220" s="16"/>
      <c r="AA220" s="5"/>
      <c r="AB220" s="7"/>
      <c r="AC220" s="89"/>
      <c r="AD220" s="7"/>
      <c r="AE220" s="89"/>
      <c r="AF220" s="91"/>
      <c r="AG220" s="92"/>
      <c r="AH220" s="93"/>
      <c r="AI220" s="91"/>
      <c r="AJ220" s="94"/>
      <c r="AK220" s="95"/>
      <c r="AL220" s="96"/>
      <c r="AM220" s="8"/>
      <c r="AN220" s="9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</row>
    <row r="221" spans="1:118" s="27" customFormat="1" ht="20.100000000000001" customHeight="1" x14ac:dyDescent="0.3">
      <c r="A221" s="1" t="s">
        <v>313</v>
      </c>
      <c r="B221" s="2" t="s">
        <v>33</v>
      </c>
      <c r="C221" s="2" t="s">
        <v>466</v>
      </c>
      <c r="D221" s="2" t="s">
        <v>355</v>
      </c>
      <c r="E221" s="116">
        <v>10744.23</v>
      </c>
      <c r="F221" s="88"/>
      <c r="G221" s="98"/>
      <c r="H221" s="24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25"/>
      <c r="Y221" s="26"/>
      <c r="Z221" s="99"/>
      <c r="AA221" s="25"/>
      <c r="AB221" s="7"/>
      <c r="AC221" s="89"/>
      <c r="AD221" s="7"/>
      <c r="AE221" s="89"/>
      <c r="AF221" s="91"/>
      <c r="AG221" s="92"/>
      <c r="AH221" s="93"/>
      <c r="AI221" s="91"/>
      <c r="AJ221" s="94"/>
      <c r="AK221" s="95"/>
      <c r="AL221" s="96"/>
      <c r="AM221" s="8"/>
      <c r="AN221" s="9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</row>
    <row r="222" spans="1:118" ht="20.100000000000001" customHeight="1" x14ac:dyDescent="0.3">
      <c r="A222" s="1" t="s">
        <v>92</v>
      </c>
      <c r="B222" s="2" t="s">
        <v>31</v>
      </c>
      <c r="C222" s="2" t="s">
        <v>473</v>
      </c>
      <c r="D222" s="2" t="s">
        <v>355</v>
      </c>
      <c r="E222" s="116">
        <f>4719.46-2418.95</f>
        <v>2300.5100000000002</v>
      </c>
      <c r="F222" s="88"/>
      <c r="G222" s="97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5"/>
      <c r="Y222" s="6"/>
      <c r="Z222" s="16"/>
      <c r="AA222" s="5"/>
      <c r="AB222" s="7"/>
      <c r="AC222" s="89"/>
      <c r="AD222" s="7"/>
      <c r="AE222" s="89"/>
      <c r="AF222" s="91"/>
      <c r="AG222" s="92"/>
      <c r="AH222" s="93"/>
      <c r="AI222" s="91"/>
      <c r="AJ222" s="94"/>
      <c r="AK222" s="95"/>
      <c r="AL222" s="96"/>
    </row>
    <row r="223" spans="1:118" ht="20.100000000000001" customHeight="1" x14ac:dyDescent="0.3">
      <c r="A223" s="1" t="s">
        <v>92</v>
      </c>
      <c r="B223" s="2" t="s">
        <v>31</v>
      </c>
      <c r="C223" s="2" t="s">
        <v>465</v>
      </c>
      <c r="D223" s="2" t="s">
        <v>355</v>
      </c>
      <c r="E223" s="116">
        <f>1568.95+787+63</f>
        <v>2418.9499999999998</v>
      </c>
      <c r="F223" s="88"/>
      <c r="G223" s="97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5"/>
      <c r="Y223" s="6"/>
      <c r="Z223" s="16"/>
      <c r="AA223" s="5"/>
      <c r="AB223" s="7"/>
      <c r="AC223" s="89"/>
      <c r="AD223" s="7"/>
      <c r="AE223" s="89"/>
      <c r="AF223" s="91"/>
      <c r="AG223" s="92"/>
      <c r="AH223" s="93"/>
      <c r="AI223" s="91"/>
      <c r="AJ223" s="94"/>
      <c r="AK223" s="95"/>
      <c r="AL223" s="96"/>
    </row>
    <row r="224" spans="1:118" ht="20.100000000000001" customHeight="1" x14ac:dyDescent="0.3">
      <c r="A224" s="1" t="s">
        <v>115</v>
      </c>
      <c r="B224" s="2" t="s">
        <v>222</v>
      </c>
      <c r="C224" s="2" t="s">
        <v>354</v>
      </c>
      <c r="D224" s="2" t="s">
        <v>355</v>
      </c>
      <c r="E224" s="116">
        <v>19570.2</v>
      </c>
      <c r="F224" s="88"/>
      <c r="G224" s="97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25"/>
      <c r="Y224" s="26"/>
      <c r="Z224" s="99"/>
      <c r="AA224" s="25"/>
      <c r="AB224" s="7"/>
      <c r="AC224" s="89"/>
      <c r="AD224" s="7"/>
      <c r="AE224" s="89"/>
      <c r="AF224" s="91"/>
      <c r="AG224" s="92"/>
      <c r="AH224" s="93"/>
      <c r="AI224" s="91"/>
      <c r="AJ224" s="94"/>
      <c r="AK224" s="95"/>
      <c r="AL224" s="96"/>
    </row>
    <row r="225" spans="1:118" ht="20.100000000000001" customHeight="1" x14ac:dyDescent="0.3">
      <c r="A225" s="1" t="s">
        <v>228</v>
      </c>
      <c r="B225" s="2" t="s">
        <v>278</v>
      </c>
      <c r="C225" s="2" t="s">
        <v>354</v>
      </c>
      <c r="D225" s="2" t="s">
        <v>355</v>
      </c>
      <c r="E225" s="116">
        <v>15859.739999999996</v>
      </c>
      <c r="F225" s="88"/>
      <c r="G225" s="97"/>
      <c r="H225" s="3"/>
      <c r="I225" s="3"/>
      <c r="J225" s="2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25"/>
      <c r="Y225" s="26"/>
      <c r="Z225" s="99"/>
      <c r="AA225" s="25"/>
      <c r="AB225" s="7"/>
      <c r="AC225" s="108"/>
      <c r="AD225" s="7"/>
      <c r="AE225" s="89"/>
      <c r="AF225" s="91"/>
      <c r="AG225" s="92"/>
      <c r="AH225" s="93"/>
      <c r="AI225" s="91"/>
      <c r="AJ225" s="94"/>
      <c r="AK225" s="95"/>
      <c r="AL225" s="96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</row>
    <row r="226" spans="1:118" s="11" customFormat="1" ht="20.100000000000001" customHeight="1" x14ac:dyDescent="0.3">
      <c r="A226" s="1" t="s">
        <v>1</v>
      </c>
      <c r="B226" s="2" t="s">
        <v>273</v>
      </c>
      <c r="C226" s="2" t="s">
        <v>354</v>
      </c>
      <c r="D226" s="2" t="s">
        <v>355</v>
      </c>
      <c r="E226" s="116">
        <v>18658.640000000003</v>
      </c>
      <c r="F226" s="88"/>
      <c r="G226" s="97"/>
      <c r="H226" s="3"/>
      <c r="I226" s="3"/>
      <c r="J226" s="2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5"/>
      <c r="Y226" s="6"/>
      <c r="Z226" s="16"/>
      <c r="AA226" s="5"/>
      <c r="AB226" s="7"/>
      <c r="AC226" s="89"/>
      <c r="AD226" s="7"/>
      <c r="AE226" s="89"/>
      <c r="AF226" s="91"/>
      <c r="AG226" s="92"/>
      <c r="AH226" s="93"/>
      <c r="AI226" s="91"/>
      <c r="AJ226" s="94"/>
      <c r="AK226" s="95"/>
      <c r="AL226" s="96"/>
      <c r="AM226" s="8"/>
      <c r="AN226" s="9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</row>
    <row r="227" spans="1:118" ht="20.100000000000001" customHeight="1" x14ac:dyDescent="0.3">
      <c r="A227" s="1" t="s">
        <v>293</v>
      </c>
      <c r="B227" s="2" t="s">
        <v>30</v>
      </c>
      <c r="C227" s="2" t="s">
        <v>354</v>
      </c>
      <c r="D227" s="2" t="s">
        <v>355</v>
      </c>
      <c r="E227" s="116">
        <v>13480.849999999999</v>
      </c>
      <c r="F227" s="88"/>
      <c r="G227" s="97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25"/>
      <c r="Y227" s="26"/>
      <c r="Z227" s="99"/>
      <c r="AA227" s="25"/>
      <c r="AB227" s="7"/>
      <c r="AC227" s="89"/>
      <c r="AD227" s="7"/>
      <c r="AE227" s="89"/>
      <c r="AF227" s="91"/>
      <c r="AG227" s="92"/>
      <c r="AH227" s="93"/>
      <c r="AI227" s="91"/>
      <c r="AJ227" s="94"/>
      <c r="AK227" s="95"/>
      <c r="AL227" s="96"/>
    </row>
    <row r="228" spans="1:118" ht="20.100000000000001" customHeight="1" x14ac:dyDescent="0.3">
      <c r="A228" s="1" t="s">
        <v>169</v>
      </c>
      <c r="B228" s="2" t="s">
        <v>136</v>
      </c>
      <c r="C228" s="2" t="s">
        <v>354</v>
      </c>
      <c r="D228" s="2" t="s">
        <v>355</v>
      </c>
      <c r="E228" s="116">
        <v>31574.399999999994</v>
      </c>
      <c r="F228" s="88"/>
      <c r="G228" s="97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5"/>
      <c r="Y228" s="6"/>
      <c r="Z228" s="16"/>
      <c r="AA228" s="5"/>
      <c r="AB228" s="7"/>
      <c r="AC228" s="89"/>
      <c r="AD228" s="7"/>
      <c r="AE228" s="89"/>
      <c r="AF228" s="91"/>
      <c r="AG228" s="92"/>
      <c r="AH228" s="93"/>
      <c r="AI228" s="91"/>
      <c r="AJ228" s="94"/>
      <c r="AK228" s="95"/>
      <c r="AL228" s="96"/>
    </row>
    <row r="229" spans="1:118" ht="20.100000000000001" customHeight="1" x14ac:dyDescent="0.3">
      <c r="A229" s="1" t="s">
        <v>28</v>
      </c>
      <c r="B229" s="2" t="s">
        <v>197</v>
      </c>
      <c r="C229" s="2" t="s">
        <v>354</v>
      </c>
      <c r="D229" s="2" t="s">
        <v>355</v>
      </c>
      <c r="E229" s="116">
        <v>42493.619999999988</v>
      </c>
      <c r="F229" s="88"/>
      <c r="G229" s="97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5"/>
      <c r="Y229" s="6"/>
      <c r="Z229" s="16"/>
      <c r="AA229" s="5"/>
      <c r="AB229" s="7"/>
      <c r="AC229" s="89"/>
      <c r="AD229" s="7"/>
      <c r="AE229" s="89"/>
      <c r="AF229" s="91"/>
      <c r="AG229" s="92"/>
      <c r="AH229" s="93"/>
      <c r="AI229" s="91"/>
      <c r="AJ229" s="94"/>
      <c r="AK229" s="95"/>
      <c r="AL229" s="96"/>
    </row>
    <row r="230" spans="1:118" ht="20.100000000000001" customHeight="1" x14ac:dyDescent="0.3">
      <c r="A230" s="1" t="s">
        <v>94</v>
      </c>
      <c r="B230" s="2" t="s">
        <v>353</v>
      </c>
      <c r="C230" s="2" t="s">
        <v>354</v>
      </c>
      <c r="D230" s="2" t="s">
        <v>355</v>
      </c>
      <c r="E230" s="116">
        <v>24264.470000000005</v>
      </c>
      <c r="F230" s="88"/>
      <c r="G230" s="97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5"/>
      <c r="Y230" s="6"/>
      <c r="Z230" s="16"/>
      <c r="AA230" s="5"/>
      <c r="AB230" s="7"/>
      <c r="AC230" s="89"/>
      <c r="AD230" s="7"/>
      <c r="AE230" s="89"/>
      <c r="AF230" s="91"/>
      <c r="AG230" s="92"/>
      <c r="AH230" s="93"/>
      <c r="AI230" s="91"/>
      <c r="AJ230" s="94"/>
      <c r="AK230" s="95"/>
      <c r="AL230" s="96"/>
    </row>
    <row r="231" spans="1:118" s="54" customFormat="1" ht="20.100000000000001" customHeight="1" x14ac:dyDescent="0.3">
      <c r="A231" s="36"/>
      <c r="B231" s="37"/>
      <c r="C231" s="37"/>
      <c r="D231" s="37"/>
      <c r="E231" s="118"/>
      <c r="F231" s="39"/>
      <c r="G231" s="40"/>
      <c r="H231" s="40"/>
      <c r="I231" s="40"/>
      <c r="J231" s="40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2"/>
      <c r="Y231" s="42"/>
      <c r="Z231" s="43"/>
      <c r="AA231" s="42"/>
      <c r="AB231" s="44"/>
      <c r="AC231" s="44"/>
      <c r="AD231" s="45"/>
      <c r="AE231" s="46"/>
      <c r="AF231" s="47"/>
      <c r="AG231" s="48"/>
      <c r="AH231" s="49"/>
      <c r="AI231" s="47"/>
      <c r="AJ231" s="50"/>
      <c r="AK231" s="49"/>
      <c r="AL231" s="51"/>
      <c r="AM231" s="49"/>
      <c r="AN231" s="52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</row>
    <row r="232" spans="1:118" s="53" customFormat="1" ht="20.100000000000001" customHeight="1" x14ac:dyDescent="0.3">
      <c r="A232" s="36"/>
      <c r="B232" s="37"/>
      <c r="C232" s="37"/>
      <c r="D232" s="37" t="s">
        <v>453</v>
      </c>
      <c r="E232" s="118">
        <f>SUM(E7:E231)+0.01</f>
        <v>5167272.1800000025</v>
      </c>
      <c r="F232" s="39"/>
      <c r="G232" s="40"/>
      <c r="H232" s="40"/>
      <c r="I232" s="40"/>
      <c r="J232" s="40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2"/>
      <c r="Y232" s="42"/>
      <c r="Z232" s="43"/>
      <c r="AA232" s="42"/>
      <c r="AB232" s="44"/>
      <c r="AC232" s="44"/>
      <c r="AD232" s="45"/>
      <c r="AE232" s="46"/>
      <c r="AF232" s="47"/>
      <c r="AG232" s="48"/>
      <c r="AH232" s="49"/>
      <c r="AI232" s="47"/>
      <c r="AJ232" s="50"/>
      <c r="AK232" s="49"/>
      <c r="AL232" s="51"/>
      <c r="AM232" s="49"/>
      <c r="AN232" s="52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</row>
    <row r="233" spans="1:118" s="53" customFormat="1" ht="20.100000000000001" customHeight="1" x14ac:dyDescent="0.3">
      <c r="A233" s="84"/>
      <c r="B233" s="55"/>
      <c r="C233" s="55"/>
      <c r="D233" s="55"/>
      <c r="E233" s="118"/>
      <c r="F233" s="39"/>
      <c r="G233" s="40"/>
      <c r="H233" s="40"/>
      <c r="I233" s="40"/>
      <c r="J233" s="40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49"/>
      <c r="Y233" s="49"/>
      <c r="Z233" s="56"/>
      <c r="AA233" s="49"/>
      <c r="AB233" s="44"/>
      <c r="AC233" s="44"/>
      <c r="AD233" s="45"/>
      <c r="AE233" s="46"/>
      <c r="AF233" s="47"/>
      <c r="AG233" s="49"/>
      <c r="AH233" s="49"/>
      <c r="AI233" s="47"/>
      <c r="AJ233" s="50"/>
      <c r="AK233" s="49"/>
      <c r="AL233" s="49"/>
      <c r="AM233" s="49"/>
      <c r="AN233" s="52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</row>
    <row r="234" spans="1:118" s="53" customFormat="1" ht="20.100000000000001" customHeight="1" x14ac:dyDescent="0.3">
      <c r="A234" s="36"/>
      <c r="B234" s="37"/>
      <c r="C234" s="37"/>
      <c r="D234" s="37"/>
      <c r="E234" s="118"/>
      <c r="F234" s="39"/>
      <c r="G234" s="40"/>
      <c r="H234" s="40"/>
      <c r="I234" s="40"/>
      <c r="J234" s="40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2"/>
      <c r="Y234" s="42"/>
      <c r="Z234" s="43"/>
      <c r="AA234" s="42"/>
      <c r="AB234" s="44"/>
      <c r="AC234" s="44"/>
      <c r="AD234" s="45"/>
      <c r="AE234" s="46"/>
      <c r="AF234" s="47"/>
      <c r="AG234" s="48"/>
      <c r="AH234" s="49"/>
      <c r="AI234" s="47"/>
      <c r="AJ234" s="50"/>
      <c r="AK234" s="49"/>
      <c r="AL234" s="51"/>
      <c r="AM234" s="49"/>
      <c r="AN234" s="52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</row>
    <row r="235" spans="1:118" s="53" customFormat="1" ht="20.100000000000001" customHeight="1" x14ac:dyDescent="0.3">
      <c r="A235" s="84"/>
      <c r="B235" s="55"/>
      <c r="C235" s="55"/>
      <c r="D235" s="55"/>
      <c r="E235" s="118"/>
      <c r="F235" s="57"/>
      <c r="G235" s="40"/>
      <c r="H235" s="40"/>
      <c r="I235" s="40"/>
      <c r="J235" s="40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49"/>
      <c r="Y235" s="49"/>
      <c r="Z235" s="56"/>
      <c r="AA235" s="49"/>
      <c r="AB235" s="45"/>
      <c r="AC235" s="45"/>
      <c r="AD235" s="45"/>
      <c r="AE235" s="46"/>
      <c r="AF235" s="58"/>
      <c r="AG235" s="59"/>
      <c r="AH235" s="60"/>
      <c r="AI235" s="58"/>
      <c r="AJ235" s="61"/>
      <c r="AK235" s="60"/>
      <c r="AL235" s="62"/>
      <c r="AM235" s="49"/>
      <c r="AN235" s="52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</row>
    <row r="236" spans="1:118" s="53" customFormat="1" ht="20.100000000000001" customHeight="1" x14ac:dyDescent="0.3">
      <c r="A236" s="36"/>
      <c r="B236" s="55"/>
      <c r="C236" s="55"/>
      <c r="D236" s="55"/>
      <c r="E236" s="118"/>
      <c r="F236" s="41"/>
      <c r="G236" s="40"/>
      <c r="H236" s="40"/>
      <c r="I236" s="40"/>
      <c r="J236" s="40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42"/>
      <c r="Y236" s="42"/>
      <c r="Z236" s="56"/>
      <c r="AA236" s="49"/>
      <c r="AB236" s="63"/>
      <c r="AC236" s="63"/>
      <c r="AD236" s="64"/>
      <c r="AE236" s="65"/>
      <c r="AF236" s="66"/>
      <c r="AG236" s="67"/>
      <c r="AH236" s="67"/>
      <c r="AI236" s="66"/>
      <c r="AJ236" s="68"/>
      <c r="AK236" s="67"/>
      <c r="AL236" s="67"/>
      <c r="AM236" s="67"/>
      <c r="AN236" s="52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</row>
    <row r="237" spans="1:118" s="53" customFormat="1" ht="20.100000000000001" customHeight="1" x14ac:dyDescent="0.3">
      <c r="A237" s="84"/>
      <c r="B237" s="55"/>
      <c r="C237" s="55"/>
      <c r="D237" s="55"/>
      <c r="E237" s="119"/>
      <c r="F237" s="39"/>
      <c r="G237" s="69"/>
      <c r="H237" s="69"/>
      <c r="I237" s="69"/>
      <c r="J237" s="6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49"/>
      <c r="Y237" s="49"/>
      <c r="Z237" s="56"/>
      <c r="AA237" s="49"/>
      <c r="AB237" s="44"/>
      <c r="AC237" s="44"/>
      <c r="AD237" s="45"/>
      <c r="AE237" s="46"/>
      <c r="AF237" s="47"/>
      <c r="AG237" s="70"/>
      <c r="AH237" s="70"/>
      <c r="AI237" s="47"/>
      <c r="AJ237" s="50"/>
      <c r="AK237" s="70"/>
      <c r="AL237" s="70"/>
      <c r="AM237" s="70"/>
      <c r="AN237" s="52"/>
      <c r="AO237" s="70"/>
      <c r="AP237" s="70"/>
      <c r="AQ237" s="70"/>
      <c r="AR237" s="70"/>
      <c r="AS237" s="70"/>
      <c r="AT237" s="70"/>
      <c r="AU237" s="70"/>
      <c r="AV237" s="70"/>
      <c r="AW237" s="70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</row>
    <row r="238" spans="1:118" s="71" customFormat="1" ht="20.100000000000001" customHeight="1" x14ac:dyDescent="0.3">
      <c r="A238" s="86" t="s">
        <v>449</v>
      </c>
      <c r="B238" s="75" t="s">
        <v>450</v>
      </c>
      <c r="C238" s="75" t="s">
        <v>451</v>
      </c>
      <c r="D238" s="75" t="s">
        <v>452</v>
      </c>
      <c r="E238" s="120" t="s">
        <v>360</v>
      </c>
    </row>
    <row r="239" spans="1:118" s="71" customFormat="1" ht="20.100000000000001" customHeight="1" x14ac:dyDescent="0.3">
      <c r="A239" s="86"/>
      <c r="B239" s="75"/>
      <c r="C239" s="75"/>
      <c r="D239" s="75"/>
      <c r="E239" s="120"/>
    </row>
    <row r="240" spans="1:118" s="71" customFormat="1" ht="20.100000000000001" customHeight="1" x14ac:dyDescent="0.3">
      <c r="A240" s="85">
        <v>42293</v>
      </c>
      <c r="B240" s="72" t="s">
        <v>361</v>
      </c>
      <c r="C240" s="73">
        <v>2188</v>
      </c>
      <c r="D240" s="113" t="s">
        <v>362</v>
      </c>
      <c r="E240" s="121">
        <v>1440.43</v>
      </c>
    </row>
    <row r="241" spans="1:5" s="71" customFormat="1" ht="20.100000000000001" customHeight="1" x14ac:dyDescent="0.3">
      <c r="A241" s="85">
        <v>42293</v>
      </c>
      <c r="B241" s="72" t="s">
        <v>361</v>
      </c>
      <c r="C241" s="73">
        <v>2193</v>
      </c>
      <c r="D241" s="113" t="s">
        <v>362</v>
      </c>
      <c r="E241" s="121">
        <v>8349.61</v>
      </c>
    </row>
    <row r="242" spans="1:5" s="71" customFormat="1" ht="20.100000000000001" customHeight="1" x14ac:dyDescent="0.3">
      <c r="A242" s="85">
        <v>42293</v>
      </c>
      <c r="B242" s="72" t="s">
        <v>363</v>
      </c>
      <c r="C242" s="73">
        <v>2183</v>
      </c>
      <c r="D242" s="113" t="s">
        <v>364</v>
      </c>
      <c r="E242" s="121">
        <v>195.3</v>
      </c>
    </row>
    <row r="243" spans="1:5" s="71" customFormat="1" ht="20.100000000000001" customHeight="1" x14ac:dyDescent="0.3">
      <c r="A243" s="85">
        <v>42293</v>
      </c>
      <c r="B243" s="72" t="s">
        <v>365</v>
      </c>
      <c r="C243" s="73">
        <v>2184</v>
      </c>
      <c r="D243" s="113" t="s">
        <v>366</v>
      </c>
      <c r="E243" s="121">
        <v>4565.7</v>
      </c>
    </row>
    <row r="244" spans="1:5" s="71" customFormat="1" ht="20.100000000000001" customHeight="1" x14ac:dyDescent="0.3">
      <c r="A244" s="85">
        <v>42293</v>
      </c>
      <c r="B244" s="72" t="s">
        <v>365</v>
      </c>
      <c r="C244" s="73">
        <v>2185</v>
      </c>
      <c r="D244" s="113" t="s">
        <v>366</v>
      </c>
      <c r="E244" s="121">
        <v>5372.85</v>
      </c>
    </row>
    <row r="245" spans="1:5" s="71" customFormat="1" ht="20.100000000000001" customHeight="1" x14ac:dyDescent="0.3">
      <c r="A245" s="85">
        <v>42293</v>
      </c>
      <c r="B245" s="72" t="s">
        <v>365</v>
      </c>
      <c r="C245" s="73">
        <v>2186</v>
      </c>
      <c r="D245" s="113" t="s">
        <v>366</v>
      </c>
      <c r="E245" s="121">
        <v>7976.91</v>
      </c>
    </row>
    <row r="246" spans="1:5" s="71" customFormat="1" ht="20.100000000000001" customHeight="1" x14ac:dyDescent="0.3">
      <c r="A246" s="85">
        <v>42293</v>
      </c>
      <c r="B246" s="72" t="s">
        <v>367</v>
      </c>
      <c r="C246" s="73">
        <v>2205</v>
      </c>
      <c r="D246" s="113" t="s">
        <v>368</v>
      </c>
      <c r="E246" s="121">
        <v>1110.4100000000001</v>
      </c>
    </row>
    <row r="247" spans="1:5" s="71" customFormat="1" ht="20.100000000000001" customHeight="1" x14ac:dyDescent="0.3">
      <c r="A247" s="85">
        <v>42293</v>
      </c>
      <c r="B247" s="72" t="s">
        <v>369</v>
      </c>
      <c r="C247" s="73">
        <v>2190</v>
      </c>
      <c r="D247" s="71" t="s">
        <v>370</v>
      </c>
      <c r="E247" s="121">
        <v>34.06</v>
      </c>
    </row>
    <row r="248" spans="1:5" s="71" customFormat="1" ht="20.100000000000001" customHeight="1" x14ac:dyDescent="0.3">
      <c r="A248" s="85">
        <v>42293</v>
      </c>
      <c r="B248" s="72" t="s">
        <v>369</v>
      </c>
      <c r="C248" s="73">
        <v>2190</v>
      </c>
      <c r="D248" s="71" t="s">
        <v>371</v>
      </c>
      <c r="E248" s="121">
        <v>1420.14</v>
      </c>
    </row>
    <row r="249" spans="1:5" s="71" customFormat="1" ht="20.100000000000001" customHeight="1" x14ac:dyDescent="0.3">
      <c r="A249" s="85">
        <v>42293</v>
      </c>
      <c r="B249" s="72" t="s">
        <v>369</v>
      </c>
      <c r="C249" s="73">
        <v>2190</v>
      </c>
      <c r="D249" s="71" t="s">
        <v>372</v>
      </c>
      <c r="E249" s="121">
        <v>15</v>
      </c>
    </row>
    <row r="250" spans="1:5" s="71" customFormat="1" ht="20.100000000000001" customHeight="1" x14ac:dyDescent="0.3">
      <c r="A250" s="85">
        <v>42293</v>
      </c>
      <c r="B250" s="72" t="s">
        <v>369</v>
      </c>
      <c r="C250" s="73">
        <v>2190</v>
      </c>
      <c r="D250" s="71" t="s">
        <v>373</v>
      </c>
      <c r="E250" s="121">
        <v>313</v>
      </c>
    </row>
    <row r="251" spans="1:5" s="71" customFormat="1" ht="20.100000000000001" customHeight="1" x14ac:dyDescent="0.3">
      <c r="A251" s="85">
        <v>42293</v>
      </c>
      <c r="B251" s="72" t="s">
        <v>374</v>
      </c>
      <c r="C251" s="73">
        <v>2201</v>
      </c>
      <c r="D251" s="113" t="s">
        <v>362</v>
      </c>
      <c r="E251" s="121">
        <v>3976.44</v>
      </c>
    </row>
    <row r="252" spans="1:5" s="71" customFormat="1" ht="20.100000000000001" customHeight="1" x14ac:dyDescent="0.3">
      <c r="A252" s="85">
        <v>42293</v>
      </c>
      <c r="B252" s="72" t="s">
        <v>375</v>
      </c>
      <c r="C252" s="73">
        <v>2202</v>
      </c>
      <c r="D252" s="113" t="s">
        <v>376</v>
      </c>
      <c r="E252" s="121">
        <v>2358.14</v>
      </c>
    </row>
    <row r="253" spans="1:5" s="71" customFormat="1" ht="20.100000000000001" customHeight="1" x14ac:dyDescent="0.3">
      <c r="A253" s="85">
        <v>42293</v>
      </c>
      <c r="B253" s="72" t="s">
        <v>377</v>
      </c>
      <c r="C253" s="73">
        <v>2206</v>
      </c>
      <c r="D253" s="71" t="s">
        <v>378</v>
      </c>
      <c r="E253" s="121">
        <v>492.17</v>
      </c>
    </row>
    <row r="254" spans="1:5" s="71" customFormat="1" ht="20.100000000000001" customHeight="1" x14ac:dyDescent="0.3">
      <c r="A254" s="85">
        <v>42293</v>
      </c>
      <c r="B254" s="72" t="s">
        <v>379</v>
      </c>
      <c r="C254" s="73">
        <v>2182</v>
      </c>
      <c r="D254" s="113" t="s">
        <v>366</v>
      </c>
      <c r="E254" s="121">
        <v>786</v>
      </c>
    </row>
    <row r="255" spans="1:5" s="71" customFormat="1" ht="20.100000000000001" customHeight="1" x14ac:dyDescent="0.3">
      <c r="A255" s="85">
        <v>42293</v>
      </c>
      <c r="B255" s="72" t="s">
        <v>379</v>
      </c>
      <c r="C255" s="73">
        <v>2187</v>
      </c>
      <c r="D255" s="113" t="s">
        <v>366</v>
      </c>
      <c r="E255" s="121">
        <v>52421.71</v>
      </c>
    </row>
    <row r="256" spans="1:5" s="71" customFormat="1" ht="20.100000000000001" customHeight="1" x14ac:dyDescent="0.3">
      <c r="A256" s="85">
        <v>42293</v>
      </c>
      <c r="B256" s="72" t="s">
        <v>380</v>
      </c>
      <c r="C256" s="73">
        <v>2196</v>
      </c>
      <c r="D256" s="113" t="s">
        <v>378</v>
      </c>
      <c r="E256" s="121">
        <v>248.49</v>
      </c>
    </row>
    <row r="257" spans="1:5" s="71" customFormat="1" ht="20.100000000000001" customHeight="1" x14ac:dyDescent="0.3">
      <c r="A257" s="85">
        <v>42293</v>
      </c>
      <c r="B257" s="72" t="s">
        <v>381</v>
      </c>
      <c r="C257" s="73">
        <v>2191</v>
      </c>
      <c r="D257" s="71" t="s">
        <v>382</v>
      </c>
      <c r="E257" s="121">
        <v>3838.41</v>
      </c>
    </row>
    <row r="258" spans="1:5" s="71" customFormat="1" ht="20.100000000000001" customHeight="1" x14ac:dyDescent="0.3">
      <c r="A258" s="85">
        <v>42293</v>
      </c>
      <c r="B258" s="72" t="s">
        <v>383</v>
      </c>
      <c r="C258" s="73">
        <v>2195</v>
      </c>
      <c r="D258" s="113" t="s">
        <v>378</v>
      </c>
      <c r="E258" s="121">
        <v>229.76</v>
      </c>
    </row>
    <row r="259" spans="1:5" s="71" customFormat="1" ht="20.100000000000001" customHeight="1" x14ac:dyDescent="0.3">
      <c r="A259" s="85">
        <v>42293</v>
      </c>
      <c r="B259" s="72" t="s">
        <v>384</v>
      </c>
      <c r="C259" s="73">
        <v>2194</v>
      </c>
      <c r="D259" s="113" t="s">
        <v>378</v>
      </c>
      <c r="E259" s="121">
        <v>310.86</v>
      </c>
    </row>
    <row r="260" spans="1:5" s="71" customFormat="1" ht="20.100000000000001" customHeight="1" x14ac:dyDescent="0.3">
      <c r="A260" s="85">
        <v>42293</v>
      </c>
      <c r="B260" s="72" t="s">
        <v>385</v>
      </c>
      <c r="C260" s="73">
        <v>2197</v>
      </c>
      <c r="D260" s="113" t="s">
        <v>386</v>
      </c>
      <c r="E260" s="121">
        <v>58.4</v>
      </c>
    </row>
    <row r="261" spans="1:5" s="71" customFormat="1" ht="20.100000000000001" customHeight="1" x14ac:dyDescent="0.3">
      <c r="A261" s="85">
        <v>42293</v>
      </c>
      <c r="B261" s="72" t="s">
        <v>387</v>
      </c>
      <c r="C261" s="73">
        <v>2198</v>
      </c>
      <c r="D261" s="113" t="s">
        <v>388</v>
      </c>
      <c r="E261" s="121">
        <v>1295</v>
      </c>
    </row>
    <row r="262" spans="1:5" s="71" customFormat="1" ht="20.100000000000001" customHeight="1" x14ac:dyDescent="0.3">
      <c r="A262" s="85">
        <v>42293</v>
      </c>
      <c r="B262" s="72" t="s">
        <v>389</v>
      </c>
      <c r="C262" s="73">
        <v>2192</v>
      </c>
      <c r="D262" s="113" t="s">
        <v>390</v>
      </c>
      <c r="E262" s="121">
        <v>24.33</v>
      </c>
    </row>
    <row r="263" spans="1:5" s="71" customFormat="1" ht="20.100000000000001" customHeight="1" x14ac:dyDescent="0.3">
      <c r="A263" s="85">
        <v>42293</v>
      </c>
      <c r="B263" s="72" t="s">
        <v>391</v>
      </c>
      <c r="C263" s="73">
        <v>2189</v>
      </c>
      <c r="D263" s="113" t="s">
        <v>364</v>
      </c>
      <c r="E263" s="121">
        <v>1566.54</v>
      </c>
    </row>
    <row r="264" spans="1:5" s="71" customFormat="1" ht="20.100000000000001" customHeight="1" x14ac:dyDescent="0.3">
      <c r="A264" s="85">
        <v>42296</v>
      </c>
      <c r="B264" s="72" t="s">
        <v>392</v>
      </c>
      <c r="C264" s="73">
        <v>2203</v>
      </c>
      <c r="D264" s="113" t="s">
        <v>390</v>
      </c>
      <c r="E264" s="121">
        <v>533.28</v>
      </c>
    </row>
    <row r="265" spans="1:5" s="71" customFormat="1" ht="20.100000000000001" customHeight="1" x14ac:dyDescent="0.3">
      <c r="A265" s="85">
        <v>42296</v>
      </c>
      <c r="B265" s="72" t="s">
        <v>392</v>
      </c>
      <c r="C265" s="73">
        <v>2204</v>
      </c>
      <c r="D265" s="113" t="s">
        <v>390</v>
      </c>
      <c r="E265" s="121">
        <v>537.51</v>
      </c>
    </row>
    <row r="266" spans="1:5" s="71" customFormat="1" ht="20.100000000000001" customHeight="1" x14ac:dyDescent="0.3">
      <c r="A266" s="114">
        <v>42298</v>
      </c>
      <c r="B266" s="71" t="s">
        <v>393</v>
      </c>
      <c r="C266" s="71">
        <v>928644</v>
      </c>
      <c r="D266" s="71" t="s">
        <v>370</v>
      </c>
      <c r="E266" s="122">
        <v>53.18</v>
      </c>
    </row>
    <row r="267" spans="1:5" s="71" customFormat="1" ht="20.100000000000001" customHeight="1" x14ac:dyDescent="0.3">
      <c r="A267" s="114">
        <v>42298</v>
      </c>
      <c r="B267" s="71" t="s">
        <v>393</v>
      </c>
      <c r="C267" s="71">
        <v>928644</v>
      </c>
      <c r="D267" s="71" t="s">
        <v>394</v>
      </c>
      <c r="E267" s="122">
        <v>35.35</v>
      </c>
    </row>
    <row r="268" spans="1:5" s="71" customFormat="1" ht="20.100000000000001" customHeight="1" x14ac:dyDescent="0.3">
      <c r="A268" s="114">
        <v>42298</v>
      </c>
      <c r="B268" s="71" t="s">
        <v>393</v>
      </c>
      <c r="C268" s="71">
        <v>928644</v>
      </c>
      <c r="D268" s="71" t="s">
        <v>371</v>
      </c>
      <c r="E268" s="122">
        <v>81.08</v>
      </c>
    </row>
    <row r="269" spans="1:5" s="71" customFormat="1" ht="20.100000000000001" customHeight="1" x14ac:dyDescent="0.3">
      <c r="A269" s="85">
        <v>42307</v>
      </c>
      <c r="B269" s="72" t="s">
        <v>395</v>
      </c>
      <c r="C269" s="73">
        <v>2213</v>
      </c>
      <c r="D269" s="113" t="s">
        <v>396</v>
      </c>
      <c r="E269" s="121">
        <v>63</v>
      </c>
    </row>
    <row r="270" spans="1:5" s="71" customFormat="1" ht="20.100000000000001" customHeight="1" x14ac:dyDescent="0.3">
      <c r="A270" s="85">
        <v>42307</v>
      </c>
      <c r="B270" s="72" t="s">
        <v>397</v>
      </c>
      <c r="C270" s="73">
        <v>2200</v>
      </c>
      <c r="D270" s="113" t="s">
        <v>388</v>
      </c>
      <c r="E270" s="121">
        <v>1375</v>
      </c>
    </row>
    <row r="271" spans="1:5" s="71" customFormat="1" ht="20.100000000000001" customHeight="1" x14ac:dyDescent="0.3">
      <c r="A271" s="85">
        <v>42307</v>
      </c>
      <c r="B271" s="72" t="s">
        <v>381</v>
      </c>
      <c r="C271" s="73">
        <v>2214</v>
      </c>
      <c r="D271" s="113" t="s">
        <v>382</v>
      </c>
      <c r="E271" s="121">
        <v>3516.45</v>
      </c>
    </row>
    <row r="272" spans="1:5" s="71" customFormat="1" ht="20.100000000000001" customHeight="1" x14ac:dyDescent="0.3">
      <c r="A272" s="85">
        <v>42307</v>
      </c>
      <c r="B272" s="72" t="s">
        <v>398</v>
      </c>
      <c r="C272" s="73">
        <v>2210</v>
      </c>
      <c r="D272" s="113" t="s">
        <v>399</v>
      </c>
      <c r="E272" s="121">
        <v>2150</v>
      </c>
    </row>
    <row r="273" spans="1:5" s="71" customFormat="1" ht="20.100000000000001" customHeight="1" x14ac:dyDescent="0.3">
      <c r="A273" s="85">
        <v>42307</v>
      </c>
      <c r="B273" s="72" t="s">
        <v>400</v>
      </c>
      <c r="C273" s="73">
        <v>2208</v>
      </c>
      <c r="D273" s="113" t="s">
        <v>401</v>
      </c>
      <c r="E273" s="121">
        <v>54.17</v>
      </c>
    </row>
    <row r="274" spans="1:5" s="71" customFormat="1" ht="20.100000000000001" customHeight="1" x14ac:dyDescent="0.3">
      <c r="A274" s="85">
        <v>42307</v>
      </c>
      <c r="B274" s="72" t="s">
        <v>402</v>
      </c>
      <c r="C274" s="73">
        <v>2211</v>
      </c>
      <c r="D274" s="113" t="s">
        <v>378</v>
      </c>
      <c r="E274" s="121">
        <v>82.21</v>
      </c>
    </row>
    <row r="275" spans="1:5" s="71" customFormat="1" ht="20.100000000000001" customHeight="1" x14ac:dyDescent="0.3">
      <c r="A275" s="85">
        <v>42307</v>
      </c>
      <c r="B275" s="72" t="s">
        <v>402</v>
      </c>
      <c r="C275" s="73">
        <v>2212</v>
      </c>
      <c r="D275" s="113" t="s">
        <v>378</v>
      </c>
      <c r="E275" s="121">
        <v>-65.77</v>
      </c>
    </row>
    <row r="276" spans="1:5" s="71" customFormat="1" ht="20.100000000000001" customHeight="1" x14ac:dyDescent="0.3">
      <c r="A276" s="85">
        <v>42313</v>
      </c>
      <c r="B276" s="72" t="s">
        <v>361</v>
      </c>
      <c r="C276" s="73">
        <v>2215</v>
      </c>
      <c r="D276" s="71" t="s">
        <v>362</v>
      </c>
      <c r="E276" s="121">
        <v>52507.64</v>
      </c>
    </row>
    <row r="277" spans="1:5" s="71" customFormat="1" ht="20.100000000000001" customHeight="1" x14ac:dyDescent="0.3">
      <c r="A277" s="85">
        <v>42313</v>
      </c>
      <c r="B277" s="72" t="s">
        <v>403</v>
      </c>
      <c r="C277" s="73">
        <v>2218</v>
      </c>
      <c r="D277" s="71" t="s">
        <v>388</v>
      </c>
      <c r="E277" s="121">
        <v>552.5</v>
      </c>
    </row>
    <row r="278" spans="1:5" s="71" customFormat="1" ht="20.100000000000001" customHeight="1" x14ac:dyDescent="0.3">
      <c r="A278" s="85">
        <v>42313</v>
      </c>
      <c r="B278" s="72" t="s">
        <v>374</v>
      </c>
      <c r="C278" s="73">
        <v>2216</v>
      </c>
      <c r="D278" s="71" t="s">
        <v>362</v>
      </c>
      <c r="E278" s="121">
        <v>31453.14</v>
      </c>
    </row>
    <row r="279" spans="1:5" s="71" customFormat="1" ht="20.100000000000001" customHeight="1" x14ac:dyDescent="0.3">
      <c r="A279" s="85">
        <v>42313</v>
      </c>
      <c r="B279" s="72" t="s">
        <v>374</v>
      </c>
      <c r="C279" s="73">
        <v>2217</v>
      </c>
      <c r="D279" s="71" t="s">
        <v>362</v>
      </c>
      <c r="E279" s="121">
        <v>1327</v>
      </c>
    </row>
    <row r="280" spans="1:5" s="71" customFormat="1" ht="20.100000000000001" customHeight="1" x14ac:dyDescent="0.3">
      <c r="A280" s="85">
        <v>42314</v>
      </c>
      <c r="B280" s="72" t="s">
        <v>361</v>
      </c>
      <c r="C280" s="73">
        <v>2219</v>
      </c>
      <c r="D280" s="71" t="s">
        <v>362</v>
      </c>
      <c r="E280" s="121">
        <v>1056.1199999999999</v>
      </c>
    </row>
    <row r="281" spans="1:5" s="71" customFormat="1" ht="20.100000000000001" customHeight="1" x14ac:dyDescent="0.3">
      <c r="A281" s="85">
        <v>42314</v>
      </c>
      <c r="B281" s="72" t="s">
        <v>404</v>
      </c>
      <c r="C281" s="73">
        <v>2225</v>
      </c>
      <c r="D281" s="71" t="s">
        <v>373</v>
      </c>
      <c r="E281" s="121">
        <v>147.47</v>
      </c>
    </row>
    <row r="282" spans="1:5" s="71" customFormat="1" ht="20.100000000000001" customHeight="1" x14ac:dyDescent="0.3">
      <c r="A282" s="85">
        <v>42314</v>
      </c>
      <c r="B282" s="72" t="s">
        <v>403</v>
      </c>
      <c r="C282" s="73">
        <v>2228</v>
      </c>
      <c r="D282" s="71" t="s">
        <v>388</v>
      </c>
      <c r="E282" s="121">
        <v>200143.5</v>
      </c>
    </row>
    <row r="283" spans="1:5" s="71" customFormat="1" ht="20.100000000000001" customHeight="1" x14ac:dyDescent="0.3">
      <c r="A283" s="85">
        <v>42314</v>
      </c>
      <c r="B283" s="72" t="s">
        <v>363</v>
      </c>
      <c r="C283" s="73">
        <v>2222</v>
      </c>
      <c r="D283" s="71" t="s">
        <v>364</v>
      </c>
      <c r="E283" s="121">
        <v>195.3</v>
      </c>
    </row>
    <row r="284" spans="1:5" s="71" customFormat="1" ht="20.100000000000001" customHeight="1" x14ac:dyDescent="0.3">
      <c r="A284" s="85">
        <v>42314</v>
      </c>
      <c r="B284" s="72" t="s">
        <v>367</v>
      </c>
      <c r="C284" s="73">
        <v>2227</v>
      </c>
      <c r="D284" s="71" t="s">
        <v>368</v>
      </c>
      <c r="E284" s="121">
        <v>1068.78</v>
      </c>
    </row>
    <row r="285" spans="1:5" s="71" customFormat="1" ht="20.100000000000001" customHeight="1" x14ac:dyDescent="0.3">
      <c r="A285" s="85">
        <v>42314</v>
      </c>
      <c r="B285" s="72" t="s">
        <v>405</v>
      </c>
      <c r="C285" s="73">
        <v>2221</v>
      </c>
      <c r="D285" s="71" t="s">
        <v>378</v>
      </c>
      <c r="E285" s="121">
        <v>2442</v>
      </c>
    </row>
    <row r="286" spans="1:5" s="71" customFormat="1" ht="20.100000000000001" customHeight="1" x14ac:dyDescent="0.3">
      <c r="A286" s="85">
        <v>42314</v>
      </c>
      <c r="B286" s="72" t="s">
        <v>379</v>
      </c>
      <c r="C286" s="73">
        <v>2223</v>
      </c>
      <c r="D286" s="71" t="s">
        <v>366</v>
      </c>
      <c r="E286" s="121">
        <v>786</v>
      </c>
    </row>
    <row r="287" spans="1:5" s="71" customFormat="1" ht="20.100000000000001" customHeight="1" x14ac:dyDescent="0.3">
      <c r="A287" s="85">
        <v>42314</v>
      </c>
      <c r="B287" s="72" t="s">
        <v>379</v>
      </c>
      <c r="C287" s="73">
        <v>2226</v>
      </c>
      <c r="D287" s="71" t="s">
        <v>366</v>
      </c>
      <c r="E287" s="121">
        <v>46813.79</v>
      </c>
    </row>
    <row r="288" spans="1:5" s="71" customFormat="1" ht="20.100000000000001" customHeight="1" x14ac:dyDescent="0.3">
      <c r="A288" s="85">
        <v>42314</v>
      </c>
      <c r="B288" s="72" t="s">
        <v>406</v>
      </c>
      <c r="C288" s="73">
        <v>2224</v>
      </c>
      <c r="D288" s="71" t="s">
        <v>407</v>
      </c>
      <c r="E288" s="121">
        <v>1650</v>
      </c>
    </row>
    <row r="289" spans="1:5" s="71" customFormat="1" ht="20.100000000000001" customHeight="1" x14ac:dyDescent="0.3">
      <c r="A289" s="85">
        <v>42314</v>
      </c>
      <c r="B289" s="72" t="s">
        <v>389</v>
      </c>
      <c r="C289" s="73">
        <v>2220</v>
      </c>
      <c r="D289" s="71" t="s">
        <v>390</v>
      </c>
      <c r="E289" s="121">
        <v>24.61</v>
      </c>
    </row>
    <row r="290" spans="1:5" s="71" customFormat="1" ht="20.100000000000001" customHeight="1" x14ac:dyDescent="0.3">
      <c r="A290" s="85">
        <v>42320</v>
      </c>
      <c r="B290" s="72" t="s">
        <v>395</v>
      </c>
      <c r="C290" s="73">
        <v>2244</v>
      </c>
      <c r="D290" s="71" t="s">
        <v>396</v>
      </c>
      <c r="E290" s="121">
        <v>42</v>
      </c>
    </row>
    <row r="291" spans="1:5" s="71" customFormat="1" ht="20.100000000000001" customHeight="1" x14ac:dyDescent="0.3">
      <c r="A291" s="85">
        <v>42320</v>
      </c>
      <c r="B291" s="72" t="s">
        <v>369</v>
      </c>
      <c r="C291" s="73">
        <v>2237</v>
      </c>
      <c r="D291" s="71" t="s">
        <v>373</v>
      </c>
      <c r="E291" s="121">
        <v>230.99</v>
      </c>
    </row>
    <row r="292" spans="1:5" s="71" customFormat="1" ht="20.100000000000001" customHeight="1" x14ac:dyDescent="0.3">
      <c r="A292" s="85">
        <v>42320</v>
      </c>
      <c r="B292" s="72" t="s">
        <v>369</v>
      </c>
      <c r="C292" s="73">
        <v>2237</v>
      </c>
      <c r="D292" s="71" t="s">
        <v>370</v>
      </c>
      <c r="E292" s="121">
        <v>29.38</v>
      </c>
    </row>
    <row r="293" spans="1:5" s="71" customFormat="1" ht="20.100000000000001" customHeight="1" x14ac:dyDescent="0.3">
      <c r="A293" s="85">
        <v>42320</v>
      </c>
      <c r="B293" s="72" t="s">
        <v>369</v>
      </c>
      <c r="C293" s="73">
        <v>2237</v>
      </c>
      <c r="D293" s="71" t="s">
        <v>371</v>
      </c>
      <c r="E293" s="121">
        <v>1806.35</v>
      </c>
    </row>
    <row r="294" spans="1:5" s="71" customFormat="1" ht="20.100000000000001" customHeight="1" x14ac:dyDescent="0.3">
      <c r="A294" s="85">
        <v>42320</v>
      </c>
      <c r="B294" s="72" t="s">
        <v>369</v>
      </c>
      <c r="C294" s="73">
        <v>2237</v>
      </c>
      <c r="D294" s="71" t="s">
        <v>408</v>
      </c>
      <c r="E294" s="121">
        <v>779.66</v>
      </c>
    </row>
    <row r="295" spans="1:5" s="71" customFormat="1" ht="20.100000000000001" customHeight="1" x14ac:dyDescent="0.3">
      <c r="A295" s="85">
        <v>42320</v>
      </c>
      <c r="B295" s="72" t="s">
        <v>369</v>
      </c>
      <c r="C295" s="73">
        <v>2237</v>
      </c>
      <c r="D295" s="71" t="s">
        <v>372</v>
      </c>
      <c r="E295" s="121">
        <v>342.37</v>
      </c>
    </row>
    <row r="296" spans="1:5" s="71" customFormat="1" ht="20.100000000000001" customHeight="1" x14ac:dyDescent="0.3">
      <c r="A296" s="85">
        <v>42320</v>
      </c>
      <c r="B296" s="72" t="s">
        <v>369</v>
      </c>
      <c r="C296" s="73">
        <v>2237</v>
      </c>
      <c r="D296" s="71" t="s">
        <v>409</v>
      </c>
      <c r="E296" s="121">
        <v>853.66</v>
      </c>
    </row>
    <row r="297" spans="1:5" s="71" customFormat="1" ht="20.100000000000001" customHeight="1" x14ac:dyDescent="0.3">
      <c r="A297" s="85">
        <v>42320</v>
      </c>
      <c r="B297" s="72" t="s">
        <v>369</v>
      </c>
      <c r="C297" s="73">
        <v>2237</v>
      </c>
      <c r="D297" s="71" t="s">
        <v>410</v>
      </c>
      <c r="E297" s="121">
        <v>267.74</v>
      </c>
    </row>
    <row r="298" spans="1:5" s="71" customFormat="1" ht="20.100000000000001" customHeight="1" x14ac:dyDescent="0.3">
      <c r="A298" s="85">
        <v>42320</v>
      </c>
      <c r="B298" s="72" t="s">
        <v>375</v>
      </c>
      <c r="C298" s="73">
        <v>2234</v>
      </c>
      <c r="D298" s="71" t="s">
        <v>376</v>
      </c>
      <c r="E298" s="121">
        <v>618.16</v>
      </c>
    </row>
    <row r="299" spans="1:5" s="71" customFormat="1" ht="20.100000000000001" customHeight="1" x14ac:dyDescent="0.3">
      <c r="A299" s="85">
        <v>42320</v>
      </c>
      <c r="B299" s="72" t="s">
        <v>381</v>
      </c>
      <c r="C299" s="73">
        <v>2235</v>
      </c>
      <c r="D299" s="71" t="s">
        <v>382</v>
      </c>
      <c r="E299" s="121">
        <v>3403.23</v>
      </c>
    </row>
    <row r="300" spans="1:5" s="71" customFormat="1" ht="20.100000000000001" customHeight="1" x14ac:dyDescent="0.3">
      <c r="A300" s="85">
        <v>42320</v>
      </c>
      <c r="B300" s="72" t="s">
        <v>411</v>
      </c>
      <c r="C300" s="73">
        <v>2236</v>
      </c>
      <c r="D300" s="71" t="s">
        <v>364</v>
      </c>
      <c r="E300" s="121">
        <v>1065</v>
      </c>
    </row>
    <row r="301" spans="1:5" s="71" customFormat="1" ht="20.100000000000001" customHeight="1" x14ac:dyDescent="0.3">
      <c r="A301" s="85">
        <v>42320</v>
      </c>
      <c r="B301" s="72" t="s">
        <v>392</v>
      </c>
      <c r="C301" s="73">
        <v>2238</v>
      </c>
      <c r="D301" s="71" t="s">
        <v>390</v>
      </c>
      <c r="E301" s="121">
        <v>534.28</v>
      </c>
    </row>
    <row r="302" spans="1:5" s="71" customFormat="1" ht="20.100000000000001" customHeight="1" x14ac:dyDescent="0.3">
      <c r="A302" s="85">
        <v>42320</v>
      </c>
      <c r="B302" s="72" t="s">
        <v>392</v>
      </c>
      <c r="C302" s="73">
        <v>2239</v>
      </c>
      <c r="D302" s="71" t="s">
        <v>390</v>
      </c>
      <c r="E302" s="121">
        <v>538.62</v>
      </c>
    </row>
    <row r="303" spans="1:5" s="71" customFormat="1" ht="20.100000000000001" customHeight="1" x14ac:dyDescent="0.3">
      <c r="A303" s="85">
        <v>42320</v>
      </c>
      <c r="B303" s="72" t="s">
        <v>412</v>
      </c>
      <c r="C303" s="73">
        <v>2245</v>
      </c>
      <c r="D303" s="71" t="s">
        <v>378</v>
      </c>
      <c r="E303" s="121">
        <v>118.57</v>
      </c>
    </row>
    <row r="304" spans="1:5" s="71" customFormat="1" ht="20.100000000000001" customHeight="1" x14ac:dyDescent="0.3">
      <c r="A304" s="85">
        <v>42320</v>
      </c>
      <c r="B304" s="72" t="s">
        <v>413</v>
      </c>
      <c r="C304" s="73">
        <v>2241</v>
      </c>
      <c r="D304" s="71" t="s">
        <v>414</v>
      </c>
      <c r="E304" s="121">
        <v>875</v>
      </c>
    </row>
    <row r="305" spans="1:5" s="71" customFormat="1" ht="20.100000000000001" customHeight="1" x14ac:dyDescent="0.3">
      <c r="A305" s="85">
        <v>42320</v>
      </c>
      <c r="B305" s="72" t="s">
        <v>413</v>
      </c>
      <c r="C305" s="73">
        <v>2246</v>
      </c>
      <c r="D305" s="71" t="s">
        <v>414</v>
      </c>
      <c r="E305" s="121">
        <v>160</v>
      </c>
    </row>
    <row r="306" spans="1:5" s="71" customFormat="1" ht="20.100000000000001" customHeight="1" x14ac:dyDescent="0.3">
      <c r="A306" s="85">
        <v>42320</v>
      </c>
      <c r="B306" s="72" t="s">
        <v>415</v>
      </c>
      <c r="C306" s="73">
        <v>2233</v>
      </c>
      <c r="D306" s="71" t="s">
        <v>416</v>
      </c>
      <c r="E306" s="121">
        <v>60</v>
      </c>
    </row>
    <row r="307" spans="1:5" s="71" customFormat="1" ht="20.100000000000001" customHeight="1" x14ac:dyDescent="0.3">
      <c r="A307" s="85">
        <v>42320</v>
      </c>
      <c r="B307" s="72" t="s">
        <v>387</v>
      </c>
      <c r="C307" s="73">
        <v>2242</v>
      </c>
      <c r="D307" s="71" t="s">
        <v>388</v>
      </c>
      <c r="E307" s="121">
        <v>1295</v>
      </c>
    </row>
    <row r="308" spans="1:5" s="71" customFormat="1" ht="20.100000000000001" customHeight="1" x14ac:dyDescent="0.3">
      <c r="A308" s="85">
        <v>42320</v>
      </c>
      <c r="B308" s="72" t="s">
        <v>389</v>
      </c>
      <c r="C308" s="73">
        <v>2243</v>
      </c>
      <c r="D308" s="71" t="s">
        <v>390</v>
      </c>
      <c r="E308" s="121">
        <v>24.33</v>
      </c>
    </row>
    <row r="309" spans="1:5" s="71" customFormat="1" ht="20.100000000000001" customHeight="1" x14ac:dyDescent="0.3">
      <c r="A309" s="85">
        <v>42320</v>
      </c>
      <c r="B309" s="72" t="s">
        <v>391</v>
      </c>
      <c r="C309" s="73">
        <v>2230</v>
      </c>
      <c r="D309" s="71" t="s">
        <v>364</v>
      </c>
      <c r="E309" s="121">
        <v>1566.54</v>
      </c>
    </row>
    <row r="310" spans="1:5" s="71" customFormat="1" ht="20.100000000000001" customHeight="1" x14ac:dyDescent="0.3">
      <c r="A310" s="85">
        <v>42321</v>
      </c>
      <c r="B310" s="72" t="s">
        <v>397</v>
      </c>
      <c r="C310" s="73">
        <v>2231</v>
      </c>
      <c r="D310" s="71" t="s">
        <v>388</v>
      </c>
      <c r="E310" s="121">
        <v>1375</v>
      </c>
    </row>
    <row r="311" spans="1:5" s="71" customFormat="1" ht="20.100000000000001" customHeight="1" x14ac:dyDescent="0.3">
      <c r="A311" s="85">
        <v>42321</v>
      </c>
      <c r="B311" s="72" t="s">
        <v>417</v>
      </c>
      <c r="C311" s="73">
        <v>2247</v>
      </c>
      <c r="D311" s="71" t="s">
        <v>418</v>
      </c>
      <c r="E311" s="121">
        <v>299145.61</v>
      </c>
    </row>
    <row r="312" spans="1:5" s="71" customFormat="1" ht="20.100000000000001" customHeight="1" x14ac:dyDescent="0.3">
      <c r="A312" s="85">
        <v>42321</v>
      </c>
      <c r="B312" s="72" t="s">
        <v>393</v>
      </c>
      <c r="C312" s="72">
        <v>628654</v>
      </c>
      <c r="D312" s="71" t="s">
        <v>371</v>
      </c>
      <c r="E312" s="121">
        <v>117.79</v>
      </c>
    </row>
    <row r="313" spans="1:5" s="71" customFormat="1" ht="20.100000000000001" customHeight="1" x14ac:dyDescent="0.3">
      <c r="A313" s="85">
        <v>42321</v>
      </c>
      <c r="B313" s="72" t="s">
        <v>393</v>
      </c>
      <c r="C313" s="72">
        <v>628654</v>
      </c>
      <c r="D313" s="71" t="s">
        <v>409</v>
      </c>
      <c r="E313" s="121">
        <v>5.5</v>
      </c>
    </row>
    <row r="314" spans="1:5" s="71" customFormat="1" ht="20.100000000000001" customHeight="1" x14ac:dyDescent="0.3">
      <c r="A314" s="85">
        <v>42321</v>
      </c>
      <c r="B314" s="72" t="s">
        <v>393</v>
      </c>
      <c r="C314" s="72">
        <v>628654</v>
      </c>
      <c r="D314" s="71" t="s">
        <v>370</v>
      </c>
      <c r="E314" s="121">
        <v>565.99</v>
      </c>
    </row>
    <row r="315" spans="1:5" s="71" customFormat="1" ht="20.100000000000001" customHeight="1" x14ac:dyDescent="0.3">
      <c r="A315" s="85">
        <v>42324</v>
      </c>
      <c r="B315" s="72" t="s">
        <v>419</v>
      </c>
      <c r="C315" s="73">
        <v>2229</v>
      </c>
      <c r="D315" s="71" t="s">
        <v>420</v>
      </c>
      <c r="E315" s="121">
        <v>-538.72</v>
      </c>
    </row>
    <row r="316" spans="1:5" s="71" customFormat="1" ht="20.100000000000001" customHeight="1" x14ac:dyDescent="0.3">
      <c r="A316" s="85">
        <v>42324</v>
      </c>
      <c r="B316" s="72" t="s">
        <v>367</v>
      </c>
      <c r="C316" s="73">
        <v>2240</v>
      </c>
      <c r="D316" s="71" t="s">
        <v>368</v>
      </c>
      <c r="E316" s="121">
        <v>-9.1999999999999993</v>
      </c>
    </row>
    <row r="317" spans="1:5" s="71" customFormat="1" ht="20.100000000000001" customHeight="1" x14ac:dyDescent="0.3">
      <c r="A317" s="85">
        <v>42325</v>
      </c>
      <c r="B317" s="72" t="s">
        <v>415</v>
      </c>
      <c r="C317" s="73">
        <v>2232</v>
      </c>
      <c r="D317" s="71" t="s">
        <v>416</v>
      </c>
      <c r="E317" s="121">
        <v>99.73</v>
      </c>
    </row>
    <row r="318" spans="1:5" s="71" customFormat="1" ht="20.100000000000001" customHeight="1" x14ac:dyDescent="0.3">
      <c r="A318" s="85">
        <v>42328</v>
      </c>
      <c r="B318" s="72" t="s">
        <v>421</v>
      </c>
      <c r="C318" s="73">
        <v>2250</v>
      </c>
      <c r="D318" s="71" t="s">
        <v>422</v>
      </c>
      <c r="E318" s="121">
        <v>77.150000000000006</v>
      </c>
    </row>
    <row r="319" spans="1:5" s="71" customFormat="1" ht="20.100000000000001" customHeight="1" x14ac:dyDescent="0.3">
      <c r="A319" s="85">
        <v>42328</v>
      </c>
      <c r="B319" s="72" t="s">
        <v>423</v>
      </c>
      <c r="C319" s="73">
        <v>2252</v>
      </c>
      <c r="D319" s="71" t="s">
        <v>378</v>
      </c>
      <c r="E319" s="121">
        <v>1407.83</v>
      </c>
    </row>
    <row r="320" spans="1:5" s="71" customFormat="1" ht="20.100000000000001" customHeight="1" x14ac:dyDescent="0.3">
      <c r="A320" s="85">
        <v>42328</v>
      </c>
      <c r="B320" s="72" t="s">
        <v>385</v>
      </c>
      <c r="C320" s="73">
        <v>2251</v>
      </c>
      <c r="D320" s="71" t="s">
        <v>386</v>
      </c>
      <c r="E320" s="121">
        <v>58.4</v>
      </c>
    </row>
    <row r="321" spans="1:5" s="71" customFormat="1" ht="20.100000000000001" customHeight="1" x14ac:dyDescent="0.3">
      <c r="A321" s="85">
        <v>42328</v>
      </c>
      <c r="B321" s="72" t="s">
        <v>415</v>
      </c>
      <c r="C321" s="73">
        <v>2253</v>
      </c>
      <c r="D321" s="71" t="s">
        <v>416</v>
      </c>
      <c r="E321" s="121">
        <v>99.73</v>
      </c>
    </row>
    <row r="322" spans="1:5" s="71" customFormat="1" ht="20.100000000000001" customHeight="1" x14ac:dyDescent="0.3">
      <c r="A322" s="85">
        <v>42333</v>
      </c>
      <c r="B322" s="72" t="s">
        <v>417</v>
      </c>
      <c r="C322" s="73">
        <v>2255</v>
      </c>
      <c r="D322" s="71" t="s">
        <v>424</v>
      </c>
      <c r="E322" s="121">
        <v>483.4</v>
      </c>
    </row>
    <row r="323" spans="1:5" s="71" customFormat="1" ht="20.100000000000001" customHeight="1" x14ac:dyDescent="0.3">
      <c r="A323" s="85">
        <v>42333</v>
      </c>
      <c r="B323" s="72" t="s">
        <v>417</v>
      </c>
      <c r="C323" s="73">
        <v>2256</v>
      </c>
      <c r="D323" s="71" t="s">
        <v>424</v>
      </c>
      <c r="E323" s="121">
        <v>483.4</v>
      </c>
    </row>
    <row r="324" spans="1:5" s="71" customFormat="1" ht="20.100000000000001" customHeight="1" x14ac:dyDescent="0.3">
      <c r="A324" s="85">
        <v>42333</v>
      </c>
      <c r="B324" s="72" t="s">
        <v>417</v>
      </c>
      <c r="C324" s="73">
        <v>2257</v>
      </c>
      <c r="D324" s="71" t="s">
        <v>424</v>
      </c>
      <c r="E324" s="121">
        <v>483.4</v>
      </c>
    </row>
    <row r="325" spans="1:5" s="71" customFormat="1" ht="20.100000000000001" customHeight="1" x14ac:dyDescent="0.3">
      <c r="A325" s="85">
        <v>42333</v>
      </c>
      <c r="B325" s="72" t="s">
        <v>417</v>
      </c>
      <c r="C325" s="73">
        <v>2258</v>
      </c>
      <c r="D325" s="71" t="s">
        <v>424</v>
      </c>
      <c r="E325" s="121">
        <v>314.52</v>
      </c>
    </row>
    <row r="326" spans="1:5" s="71" customFormat="1" ht="20.100000000000001" customHeight="1" x14ac:dyDescent="0.3">
      <c r="A326" s="85">
        <v>42333</v>
      </c>
      <c r="B326" s="72" t="s">
        <v>381</v>
      </c>
      <c r="C326" s="73">
        <v>2262</v>
      </c>
      <c r="D326" s="71" t="s">
        <v>382</v>
      </c>
      <c r="E326" s="121">
        <v>3612.67</v>
      </c>
    </row>
    <row r="327" spans="1:5" s="71" customFormat="1" ht="20.100000000000001" customHeight="1" x14ac:dyDescent="0.3">
      <c r="A327" s="85">
        <v>42333</v>
      </c>
      <c r="B327" s="72" t="s">
        <v>400</v>
      </c>
      <c r="C327" s="73">
        <v>2249</v>
      </c>
      <c r="D327" s="71" t="s">
        <v>401</v>
      </c>
      <c r="E327" s="121">
        <v>47.78</v>
      </c>
    </row>
    <row r="328" spans="1:5" s="71" customFormat="1" ht="20.100000000000001" customHeight="1" x14ac:dyDescent="0.3">
      <c r="A328" s="85">
        <v>42333</v>
      </c>
      <c r="B328" s="72" t="s">
        <v>425</v>
      </c>
      <c r="C328" s="73">
        <v>2259</v>
      </c>
      <c r="D328" s="71" t="s">
        <v>422</v>
      </c>
      <c r="E328" s="121">
        <v>151.96</v>
      </c>
    </row>
    <row r="329" spans="1:5" s="71" customFormat="1" ht="20.100000000000001" customHeight="1" x14ac:dyDescent="0.3">
      <c r="A329" s="85">
        <v>42333</v>
      </c>
      <c r="B329" s="72" t="s">
        <v>426</v>
      </c>
      <c r="C329" s="73">
        <v>2263</v>
      </c>
      <c r="D329" s="71" t="s">
        <v>408</v>
      </c>
      <c r="E329" s="121">
        <v>23243.22</v>
      </c>
    </row>
    <row r="330" spans="1:5" s="71" customFormat="1" ht="20.100000000000001" customHeight="1" x14ac:dyDescent="0.3">
      <c r="A330" s="85">
        <v>42335</v>
      </c>
      <c r="B330" s="72" t="s">
        <v>361</v>
      </c>
      <c r="C330" s="73">
        <v>2260</v>
      </c>
      <c r="D330" s="71" t="s">
        <v>362</v>
      </c>
      <c r="E330" s="121">
        <v>52507.64</v>
      </c>
    </row>
    <row r="331" spans="1:5" s="71" customFormat="1" ht="20.100000000000001" customHeight="1" x14ac:dyDescent="0.3">
      <c r="A331" s="85">
        <v>42335</v>
      </c>
      <c r="B331" s="72" t="s">
        <v>374</v>
      </c>
      <c r="C331" s="73">
        <v>2264</v>
      </c>
      <c r="D331" s="71" t="s">
        <v>362</v>
      </c>
      <c r="E331" s="121">
        <v>31453.14</v>
      </c>
    </row>
    <row r="332" spans="1:5" s="71" customFormat="1" ht="20.100000000000001" customHeight="1" x14ac:dyDescent="0.3">
      <c r="A332" s="85">
        <v>42335</v>
      </c>
      <c r="B332" s="72" t="s">
        <v>374</v>
      </c>
      <c r="C332" s="73">
        <v>2265</v>
      </c>
      <c r="D332" s="71" t="s">
        <v>362</v>
      </c>
      <c r="E332" s="121">
        <v>1327</v>
      </c>
    </row>
    <row r="333" spans="1:5" s="71" customFormat="1" ht="20.100000000000001" customHeight="1" x14ac:dyDescent="0.3">
      <c r="A333" s="85">
        <v>42340</v>
      </c>
      <c r="B333" s="72" t="s">
        <v>393</v>
      </c>
      <c r="C333" s="73">
        <v>928733</v>
      </c>
      <c r="D333" s="71" t="s">
        <v>370</v>
      </c>
      <c r="E333" s="121">
        <v>372.5</v>
      </c>
    </row>
    <row r="334" spans="1:5" s="71" customFormat="1" ht="20.100000000000001" customHeight="1" x14ac:dyDescent="0.3">
      <c r="A334" s="85">
        <v>42340</v>
      </c>
      <c r="B334" s="72" t="s">
        <v>393</v>
      </c>
      <c r="C334" s="73">
        <v>928734</v>
      </c>
      <c r="D334" s="71" t="s">
        <v>371</v>
      </c>
      <c r="E334" s="121">
        <v>581.49</v>
      </c>
    </row>
    <row r="335" spans="1:5" s="71" customFormat="1" ht="20.100000000000001" customHeight="1" x14ac:dyDescent="0.3">
      <c r="A335" s="85">
        <v>42340</v>
      </c>
      <c r="B335" s="72" t="s">
        <v>393</v>
      </c>
      <c r="C335" s="73">
        <v>928735</v>
      </c>
      <c r="D335" s="71" t="s">
        <v>394</v>
      </c>
      <c r="E335" s="121">
        <v>35.35</v>
      </c>
    </row>
    <row r="336" spans="1:5" s="71" customFormat="1" ht="20.100000000000001" customHeight="1" x14ac:dyDescent="0.3">
      <c r="A336" s="85">
        <v>42341</v>
      </c>
      <c r="B336" s="72" t="s">
        <v>419</v>
      </c>
      <c r="C336" s="73">
        <v>2268</v>
      </c>
      <c r="D336" s="71" t="s">
        <v>420</v>
      </c>
      <c r="E336" s="121">
        <v>691.67</v>
      </c>
    </row>
    <row r="337" spans="1:5" s="71" customFormat="1" ht="20.100000000000001" customHeight="1" x14ac:dyDescent="0.3">
      <c r="A337" s="85">
        <v>42341</v>
      </c>
      <c r="B337" s="72" t="s">
        <v>375</v>
      </c>
      <c r="C337" s="73">
        <v>2266</v>
      </c>
      <c r="D337" s="71" t="s">
        <v>376</v>
      </c>
      <c r="E337" s="121">
        <v>535.09</v>
      </c>
    </row>
    <row r="338" spans="1:5" s="71" customFormat="1" ht="20.100000000000001" customHeight="1" x14ac:dyDescent="0.3">
      <c r="A338" s="85">
        <v>42341</v>
      </c>
      <c r="B338" s="72" t="s">
        <v>375</v>
      </c>
      <c r="C338" s="73">
        <v>2267</v>
      </c>
      <c r="D338" s="71" t="s">
        <v>376</v>
      </c>
      <c r="E338" s="121">
        <v>2140.37</v>
      </c>
    </row>
    <row r="339" spans="1:5" s="71" customFormat="1" ht="20.100000000000001" customHeight="1" x14ac:dyDescent="0.3">
      <c r="A339" s="85">
        <v>42341</v>
      </c>
      <c r="B339" s="72" t="s">
        <v>417</v>
      </c>
      <c r="C339" s="73">
        <v>2269</v>
      </c>
      <c r="D339" s="71" t="s">
        <v>378</v>
      </c>
      <c r="E339" s="121">
        <v>904.75</v>
      </c>
    </row>
    <row r="340" spans="1:5" s="71" customFormat="1" ht="20.100000000000001" customHeight="1" x14ac:dyDescent="0.3">
      <c r="A340" s="85">
        <v>42341</v>
      </c>
      <c r="B340" s="72" t="s">
        <v>400</v>
      </c>
      <c r="C340" s="73">
        <v>2254</v>
      </c>
      <c r="D340" s="71" t="s">
        <v>382</v>
      </c>
      <c r="E340" s="121">
        <v>541.29</v>
      </c>
    </row>
    <row r="341" spans="1:5" s="71" customFormat="1" ht="20.100000000000001" customHeight="1" x14ac:dyDescent="0.3">
      <c r="A341" s="85">
        <v>42347</v>
      </c>
      <c r="B341" s="72" t="s">
        <v>397</v>
      </c>
      <c r="C341" s="73">
        <v>2276</v>
      </c>
      <c r="D341" s="71" t="s">
        <v>388</v>
      </c>
      <c r="E341" s="121">
        <v>1375</v>
      </c>
    </row>
    <row r="342" spans="1:5" s="71" customFormat="1" ht="20.100000000000001" customHeight="1" x14ac:dyDescent="0.3">
      <c r="A342" s="85">
        <v>42347</v>
      </c>
      <c r="B342" s="72" t="s">
        <v>398</v>
      </c>
      <c r="C342" s="73">
        <v>2270</v>
      </c>
      <c r="D342" s="71" t="s">
        <v>399</v>
      </c>
      <c r="E342" s="121">
        <v>2150</v>
      </c>
    </row>
    <row r="343" spans="1:5" s="71" customFormat="1" ht="20.100000000000001" customHeight="1" x14ac:dyDescent="0.3">
      <c r="A343" s="85">
        <v>42349</v>
      </c>
      <c r="B343" s="72" t="s">
        <v>361</v>
      </c>
      <c r="C343" s="73">
        <v>2277</v>
      </c>
      <c r="D343" s="71" t="s">
        <v>362</v>
      </c>
      <c r="E343" s="121">
        <v>1048.48</v>
      </c>
    </row>
    <row r="344" spans="1:5" s="71" customFormat="1" ht="20.100000000000001" customHeight="1" x14ac:dyDescent="0.3">
      <c r="A344" s="85">
        <v>42349</v>
      </c>
      <c r="B344" s="72" t="s">
        <v>404</v>
      </c>
      <c r="C344" s="73">
        <v>2287</v>
      </c>
      <c r="D344" s="71" t="s">
        <v>427</v>
      </c>
      <c r="E344" s="121">
        <v>20</v>
      </c>
    </row>
    <row r="345" spans="1:5" s="71" customFormat="1" ht="20.100000000000001" customHeight="1" x14ac:dyDescent="0.3">
      <c r="A345" s="85">
        <v>42349</v>
      </c>
      <c r="B345" s="72" t="s">
        <v>363</v>
      </c>
      <c r="C345" s="73">
        <v>2275</v>
      </c>
      <c r="D345" s="71" t="s">
        <v>364</v>
      </c>
      <c r="E345" s="121">
        <v>176.7</v>
      </c>
    </row>
    <row r="346" spans="1:5" s="71" customFormat="1" ht="20.100000000000001" customHeight="1" x14ac:dyDescent="0.3">
      <c r="A346" s="85">
        <v>42349</v>
      </c>
      <c r="B346" s="72" t="s">
        <v>395</v>
      </c>
      <c r="C346" s="73">
        <v>2278</v>
      </c>
      <c r="D346" s="71" t="s">
        <v>396</v>
      </c>
      <c r="E346" s="121">
        <v>21</v>
      </c>
    </row>
    <row r="347" spans="1:5" s="71" customFormat="1" ht="20.100000000000001" customHeight="1" x14ac:dyDescent="0.3">
      <c r="A347" s="85">
        <v>42349</v>
      </c>
      <c r="B347" s="72" t="s">
        <v>367</v>
      </c>
      <c r="C347" s="73">
        <v>2284</v>
      </c>
      <c r="D347" s="71" t="s">
        <v>368</v>
      </c>
      <c r="E347" s="121">
        <v>1260.1600000000001</v>
      </c>
    </row>
    <row r="348" spans="1:5" s="71" customFormat="1" ht="20.100000000000001" customHeight="1" x14ac:dyDescent="0.3">
      <c r="A348" s="85">
        <v>42349</v>
      </c>
      <c r="B348" s="72" t="s">
        <v>369</v>
      </c>
      <c r="C348" s="73">
        <v>2286</v>
      </c>
      <c r="D348" s="71" t="s">
        <v>371</v>
      </c>
      <c r="E348" s="121">
        <v>1034.82</v>
      </c>
    </row>
    <row r="349" spans="1:5" s="71" customFormat="1" ht="20.100000000000001" customHeight="1" x14ac:dyDescent="0.3">
      <c r="A349" s="85">
        <v>42349</v>
      </c>
      <c r="B349" s="72" t="s">
        <v>369</v>
      </c>
      <c r="C349" s="73">
        <v>2286</v>
      </c>
      <c r="D349" s="71" t="s">
        <v>370</v>
      </c>
      <c r="E349" s="121">
        <v>11.71</v>
      </c>
    </row>
    <row r="350" spans="1:5" s="71" customFormat="1" ht="20.100000000000001" customHeight="1" x14ac:dyDescent="0.3">
      <c r="A350" s="85">
        <v>42349</v>
      </c>
      <c r="B350" s="72" t="s">
        <v>369</v>
      </c>
      <c r="C350" s="73">
        <v>2286</v>
      </c>
      <c r="D350" s="71" t="s">
        <v>376</v>
      </c>
      <c r="E350" s="121">
        <v>888.42</v>
      </c>
    </row>
    <row r="351" spans="1:5" s="71" customFormat="1" ht="20.100000000000001" customHeight="1" x14ac:dyDescent="0.3">
      <c r="A351" s="85">
        <v>42349</v>
      </c>
      <c r="B351" s="72" t="s">
        <v>369</v>
      </c>
      <c r="C351" s="73">
        <v>2286</v>
      </c>
      <c r="D351" s="71" t="s">
        <v>428</v>
      </c>
      <c r="E351" s="121">
        <v>215.05</v>
      </c>
    </row>
    <row r="352" spans="1:5" s="71" customFormat="1" ht="20.100000000000001" customHeight="1" x14ac:dyDescent="0.3">
      <c r="A352" s="85">
        <v>42349</v>
      </c>
      <c r="B352" s="72" t="s">
        <v>369</v>
      </c>
      <c r="C352" s="73">
        <v>2286</v>
      </c>
      <c r="D352" s="71" t="s">
        <v>408</v>
      </c>
      <c r="E352" s="121">
        <v>125.88</v>
      </c>
    </row>
    <row r="353" spans="1:5" s="71" customFormat="1" ht="20.100000000000001" customHeight="1" x14ac:dyDescent="0.3">
      <c r="A353" s="85">
        <v>42349</v>
      </c>
      <c r="B353" s="72" t="s">
        <v>369</v>
      </c>
      <c r="C353" s="73">
        <v>2286</v>
      </c>
      <c r="D353" s="71" t="s">
        <v>366</v>
      </c>
      <c r="E353" s="121">
        <v>199</v>
      </c>
    </row>
    <row r="354" spans="1:5" s="71" customFormat="1" ht="20.100000000000001" customHeight="1" x14ac:dyDescent="0.3">
      <c r="A354" s="85">
        <v>42349</v>
      </c>
      <c r="B354" s="72" t="s">
        <v>379</v>
      </c>
      <c r="C354" s="73">
        <v>2271</v>
      </c>
      <c r="D354" s="71" t="s">
        <v>366</v>
      </c>
      <c r="E354" s="121">
        <v>786</v>
      </c>
    </row>
    <row r="355" spans="1:5" s="71" customFormat="1" ht="20.100000000000001" customHeight="1" x14ac:dyDescent="0.3">
      <c r="A355" s="85">
        <v>42349</v>
      </c>
      <c r="B355" s="72" t="s">
        <v>379</v>
      </c>
      <c r="C355" s="73">
        <v>2279</v>
      </c>
      <c r="D355" s="71" t="s">
        <v>366</v>
      </c>
      <c r="E355" s="121">
        <v>48054.57</v>
      </c>
    </row>
    <row r="356" spans="1:5" s="71" customFormat="1" ht="20.100000000000001" customHeight="1" x14ac:dyDescent="0.3">
      <c r="A356" s="85">
        <v>42349</v>
      </c>
      <c r="B356" s="72" t="s">
        <v>381</v>
      </c>
      <c r="C356" s="73">
        <v>2281</v>
      </c>
      <c r="D356" s="71" t="s">
        <v>382</v>
      </c>
      <c r="E356" s="121">
        <v>2980.48</v>
      </c>
    </row>
    <row r="357" spans="1:5" s="71" customFormat="1" ht="20.100000000000001" customHeight="1" x14ac:dyDescent="0.3">
      <c r="A357" s="85">
        <v>42349</v>
      </c>
      <c r="B357" s="72" t="s">
        <v>429</v>
      </c>
      <c r="C357" s="73">
        <v>2273</v>
      </c>
      <c r="D357" s="71" t="s">
        <v>424</v>
      </c>
      <c r="E357" s="121">
        <v>964</v>
      </c>
    </row>
    <row r="358" spans="1:5" s="71" customFormat="1" ht="20.100000000000001" customHeight="1" x14ac:dyDescent="0.3">
      <c r="A358" s="85">
        <v>42349</v>
      </c>
      <c r="B358" s="72" t="s">
        <v>406</v>
      </c>
      <c r="C358" s="73">
        <v>2274</v>
      </c>
      <c r="D358" s="71" t="s">
        <v>407</v>
      </c>
      <c r="E358" s="121">
        <v>825</v>
      </c>
    </row>
    <row r="359" spans="1:5" s="71" customFormat="1" ht="20.100000000000001" customHeight="1" x14ac:dyDescent="0.3">
      <c r="A359" s="85">
        <v>42349</v>
      </c>
      <c r="B359" s="72" t="s">
        <v>412</v>
      </c>
      <c r="C359" s="73">
        <v>2282</v>
      </c>
      <c r="D359" s="71" t="s">
        <v>378</v>
      </c>
      <c r="E359" s="121">
        <v>89.05</v>
      </c>
    </row>
    <row r="360" spans="1:5" s="71" customFormat="1" ht="20.100000000000001" customHeight="1" x14ac:dyDescent="0.3">
      <c r="A360" s="85">
        <v>42349</v>
      </c>
      <c r="B360" s="72" t="s">
        <v>413</v>
      </c>
      <c r="C360" s="73">
        <v>2283</v>
      </c>
      <c r="D360" s="71" t="s">
        <v>414</v>
      </c>
      <c r="E360" s="121">
        <v>520</v>
      </c>
    </row>
    <row r="361" spans="1:5" s="71" customFormat="1" ht="20.100000000000001" customHeight="1" x14ac:dyDescent="0.3">
      <c r="A361" s="85">
        <v>42349</v>
      </c>
      <c r="B361" s="72" t="s">
        <v>413</v>
      </c>
      <c r="C361" s="73">
        <v>2285</v>
      </c>
      <c r="D361" s="71" t="s">
        <v>414</v>
      </c>
      <c r="E361" s="121">
        <v>71.67</v>
      </c>
    </row>
    <row r="362" spans="1:5" s="71" customFormat="1" ht="20.100000000000001" customHeight="1" x14ac:dyDescent="0.3">
      <c r="A362" s="85">
        <v>42349</v>
      </c>
      <c r="B362" s="72" t="s">
        <v>389</v>
      </c>
      <c r="C362" s="73">
        <v>2272</v>
      </c>
      <c r="D362" s="71" t="s">
        <v>390</v>
      </c>
      <c r="E362" s="121">
        <v>24.46</v>
      </c>
    </row>
    <row r="363" spans="1:5" s="71" customFormat="1" ht="20.100000000000001" customHeight="1" x14ac:dyDescent="0.3">
      <c r="A363" s="85">
        <v>42349</v>
      </c>
      <c r="B363" s="72" t="s">
        <v>391</v>
      </c>
      <c r="C363" s="73">
        <v>2280</v>
      </c>
      <c r="D363" s="71" t="s">
        <v>364</v>
      </c>
      <c r="E363" s="121">
        <v>1566.54</v>
      </c>
    </row>
    <row r="364" spans="1:5" s="71" customFormat="1" ht="20.100000000000001" customHeight="1" x14ac:dyDescent="0.3">
      <c r="A364" s="85">
        <v>42350</v>
      </c>
      <c r="B364" s="72" t="s">
        <v>400</v>
      </c>
      <c r="C364" s="73">
        <v>2289</v>
      </c>
      <c r="D364" s="71" t="s">
        <v>401</v>
      </c>
      <c r="E364" s="121">
        <v>71.319999999999993</v>
      </c>
    </row>
    <row r="365" spans="1:5" s="71" customFormat="1" ht="20.100000000000001" customHeight="1" x14ac:dyDescent="0.3">
      <c r="A365" s="85">
        <v>42354</v>
      </c>
      <c r="B365" s="72" t="s">
        <v>398</v>
      </c>
      <c r="C365" s="73">
        <v>2301</v>
      </c>
      <c r="D365" s="71" t="s">
        <v>399</v>
      </c>
      <c r="E365" s="121">
        <v>2150</v>
      </c>
    </row>
    <row r="366" spans="1:5" s="71" customFormat="1" ht="20.100000000000001" customHeight="1" x14ac:dyDescent="0.3">
      <c r="A366" s="85">
        <v>42355</v>
      </c>
      <c r="B366" s="72" t="s">
        <v>430</v>
      </c>
      <c r="C366" s="73">
        <v>2295</v>
      </c>
      <c r="D366" s="71" t="s">
        <v>431</v>
      </c>
      <c r="E366" s="121">
        <v>1188</v>
      </c>
    </row>
    <row r="367" spans="1:5" s="71" customFormat="1" ht="20.100000000000001" customHeight="1" x14ac:dyDescent="0.3">
      <c r="A367" s="85">
        <v>42355</v>
      </c>
      <c r="B367" s="72" t="s">
        <v>417</v>
      </c>
      <c r="C367" s="73">
        <v>2296</v>
      </c>
      <c r="D367" s="71" t="s">
        <v>378</v>
      </c>
      <c r="E367" s="121">
        <v>726.98</v>
      </c>
    </row>
    <row r="368" spans="1:5" s="71" customFormat="1" ht="20.100000000000001" customHeight="1" x14ac:dyDescent="0.3">
      <c r="A368" s="85">
        <v>42355</v>
      </c>
      <c r="B368" s="72" t="s">
        <v>400</v>
      </c>
      <c r="C368" s="73">
        <v>2288</v>
      </c>
      <c r="D368" s="71" t="s">
        <v>382</v>
      </c>
      <c r="E368" s="121">
        <v>1678.84</v>
      </c>
    </row>
    <row r="369" spans="1:5" s="71" customFormat="1" ht="20.100000000000001" customHeight="1" x14ac:dyDescent="0.3">
      <c r="A369" s="85">
        <v>42355</v>
      </c>
      <c r="B369" s="72" t="s">
        <v>392</v>
      </c>
      <c r="C369" s="73">
        <v>2292</v>
      </c>
      <c r="D369" s="71" t="s">
        <v>390</v>
      </c>
      <c r="E369" s="121">
        <v>536.41</v>
      </c>
    </row>
    <row r="370" spans="1:5" s="71" customFormat="1" ht="20.100000000000001" customHeight="1" x14ac:dyDescent="0.3">
      <c r="A370" s="85">
        <v>42355</v>
      </c>
      <c r="B370" s="72" t="s">
        <v>392</v>
      </c>
      <c r="C370" s="73">
        <v>2293</v>
      </c>
      <c r="D370" s="71" t="s">
        <v>390</v>
      </c>
      <c r="E370" s="121">
        <v>535.17999999999995</v>
      </c>
    </row>
    <row r="371" spans="1:5" s="71" customFormat="1" ht="20.100000000000001" customHeight="1" x14ac:dyDescent="0.3">
      <c r="A371" s="85">
        <v>42355</v>
      </c>
      <c r="B371" s="72" t="s">
        <v>384</v>
      </c>
      <c r="C371" s="73">
        <v>2291</v>
      </c>
      <c r="D371" s="71" t="s">
        <v>378</v>
      </c>
      <c r="E371" s="121">
        <v>320.32</v>
      </c>
    </row>
    <row r="372" spans="1:5" s="71" customFormat="1" ht="20.100000000000001" customHeight="1" x14ac:dyDescent="0.3">
      <c r="A372" s="85">
        <v>42355</v>
      </c>
      <c r="B372" s="72" t="s">
        <v>384</v>
      </c>
      <c r="C372" s="73">
        <v>2297</v>
      </c>
      <c r="D372" s="71" t="s">
        <v>378</v>
      </c>
      <c r="E372" s="121">
        <v>213.29</v>
      </c>
    </row>
    <row r="373" spans="1:5" s="71" customFormat="1" ht="20.100000000000001" customHeight="1" x14ac:dyDescent="0.3">
      <c r="A373" s="85">
        <v>42355</v>
      </c>
      <c r="B373" s="72" t="s">
        <v>385</v>
      </c>
      <c r="C373" s="73">
        <v>2298</v>
      </c>
      <c r="D373" s="71" t="s">
        <v>386</v>
      </c>
      <c r="E373" s="121">
        <v>235.22</v>
      </c>
    </row>
    <row r="374" spans="1:5" s="71" customFormat="1" ht="20.100000000000001" customHeight="1" x14ac:dyDescent="0.3">
      <c r="A374" s="85">
        <v>42355</v>
      </c>
      <c r="B374" s="72" t="s">
        <v>387</v>
      </c>
      <c r="C374" s="73">
        <v>2294</v>
      </c>
      <c r="D374" s="71" t="s">
        <v>388</v>
      </c>
      <c r="E374" s="121">
        <v>1294.97</v>
      </c>
    </row>
    <row r="375" spans="1:5" s="71" customFormat="1" ht="20.100000000000001" customHeight="1" x14ac:dyDescent="0.3">
      <c r="A375" s="85">
        <v>42355</v>
      </c>
      <c r="B375" s="72" t="s">
        <v>389</v>
      </c>
      <c r="C375" s="73">
        <v>2299</v>
      </c>
      <c r="D375" s="71" t="s">
        <v>390</v>
      </c>
      <c r="E375" s="121">
        <v>24.33</v>
      </c>
    </row>
    <row r="376" spans="1:5" s="71" customFormat="1" ht="20.100000000000001" customHeight="1" x14ac:dyDescent="0.3">
      <c r="A376" s="85">
        <v>42360</v>
      </c>
      <c r="B376" s="72" t="s">
        <v>367</v>
      </c>
      <c r="C376" s="73">
        <v>2300</v>
      </c>
      <c r="D376" s="71" t="s">
        <v>368</v>
      </c>
      <c r="E376" s="121">
        <v>-8.5</v>
      </c>
    </row>
    <row r="377" spans="1:5" s="71" customFormat="1" ht="20.100000000000001" customHeight="1" x14ac:dyDescent="0.3">
      <c r="A377" s="85">
        <v>42367</v>
      </c>
      <c r="B377" s="72" t="s">
        <v>419</v>
      </c>
      <c r="C377" s="73">
        <v>2302</v>
      </c>
      <c r="D377" s="71" t="s">
        <v>420</v>
      </c>
      <c r="E377" s="121">
        <v>1000</v>
      </c>
    </row>
    <row r="378" spans="1:5" s="71" customFormat="1" ht="20.100000000000001" customHeight="1" x14ac:dyDescent="0.3">
      <c r="A378" s="85">
        <v>42367</v>
      </c>
      <c r="B378" s="72" t="s">
        <v>432</v>
      </c>
      <c r="C378" s="73">
        <v>2303</v>
      </c>
      <c r="D378" s="71" t="s">
        <v>408</v>
      </c>
      <c r="E378" s="121">
        <v>1876.5</v>
      </c>
    </row>
    <row r="379" spans="1:5" s="71" customFormat="1" ht="20.100000000000001" customHeight="1" x14ac:dyDescent="0.3">
      <c r="A379" s="85">
        <v>42367</v>
      </c>
      <c r="B379" s="72" t="s">
        <v>381</v>
      </c>
      <c r="C379" s="73">
        <v>2304</v>
      </c>
      <c r="D379" s="71" t="s">
        <v>382</v>
      </c>
      <c r="E379" s="121">
        <v>3616.58</v>
      </c>
    </row>
    <row r="380" spans="1:5" s="71" customFormat="1" ht="20.100000000000001" customHeight="1" x14ac:dyDescent="0.3">
      <c r="A380" s="85">
        <v>42375</v>
      </c>
      <c r="B380" s="72" t="s">
        <v>361</v>
      </c>
      <c r="C380" s="73">
        <v>2308</v>
      </c>
      <c r="D380" s="71" t="s">
        <v>362</v>
      </c>
      <c r="E380" s="121">
        <v>327.45</v>
      </c>
    </row>
    <row r="381" spans="1:5" s="71" customFormat="1" ht="20.100000000000001" customHeight="1" x14ac:dyDescent="0.3">
      <c r="A381" s="85">
        <v>42375</v>
      </c>
      <c r="B381" s="72" t="s">
        <v>361</v>
      </c>
      <c r="C381" s="73">
        <v>2315</v>
      </c>
      <c r="D381" s="71" t="s">
        <v>362</v>
      </c>
      <c r="E381" s="121">
        <v>52507.64</v>
      </c>
    </row>
    <row r="382" spans="1:5" s="71" customFormat="1" ht="20.100000000000001" customHeight="1" x14ac:dyDescent="0.3">
      <c r="A382" s="85">
        <v>42375</v>
      </c>
      <c r="B382" s="72" t="s">
        <v>404</v>
      </c>
      <c r="C382" s="73">
        <v>2312</v>
      </c>
      <c r="D382" s="71" t="s">
        <v>433</v>
      </c>
      <c r="E382" s="121">
        <v>325.88</v>
      </c>
    </row>
    <row r="383" spans="1:5" s="71" customFormat="1" ht="20.100000000000001" customHeight="1" x14ac:dyDescent="0.3">
      <c r="A383" s="85">
        <v>42375</v>
      </c>
      <c r="B383" s="72" t="s">
        <v>363</v>
      </c>
      <c r="C383" s="73">
        <v>2311</v>
      </c>
      <c r="D383" s="71" t="s">
        <v>364</v>
      </c>
      <c r="E383" s="121">
        <v>204.6</v>
      </c>
    </row>
    <row r="384" spans="1:5" s="71" customFormat="1" ht="20.100000000000001" customHeight="1" x14ac:dyDescent="0.3">
      <c r="A384" s="85">
        <v>42375</v>
      </c>
      <c r="B384" s="72" t="s">
        <v>367</v>
      </c>
      <c r="C384" s="73">
        <v>2310</v>
      </c>
      <c r="D384" s="71" t="s">
        <v>368</v>
      </c>
      <c r="E384" s="121">
        <v>1057.17</v>
      </c>
    </row>
    <row r="385" spans="1:5" s="71" customFormat="1" ht="20.100000000000001" customHeight="1" x14ac:dyDescent="0.3">
      <c r="A385" s="85">
        <v>42375</v>
      </c>
      <c r="B385" s="72" t="s">
        <v>434</v>
      </c>
      <c r="C385" s="73">
        <v>2307</v>
      </c>
      <c r="D385" s="71" t="s">
        <v>366</v>
      </c>
      <c r="E385" s="121">
        <v>11029</v>
      </c>
    </row>
    <row r="386" spans="1:5" s="71" customFormat="1" ht="20.100000000000001" customHeight="1" x14ac:dyDescent="0.3">
      <c r="A386" s="85">
        <v>42375</v>
      </c>
      <c r="B386" s="72" t="s">
        <v>374</v>
      </c>
      <c r="C386" s="73">
        <v>2313</v>
      </c>
      <c r="D386" s="71" t="s">
        <v>362</v>
      </c>
      <c r="E386" s="121">
        <v>1327</v>
      </c>
    </row>
    <row r="387" spans="1:5" s="71" customFormat="1" ht="20.100000000000001" customHeight="1" x14ac:dyDescent="0.3">
      <c r="A387" s="85">
        <v>42375</v>
      </c>
      <c r="B387" s="72" t="s">
        <v>374</v>
      </c>
      <c r="C387" s="73">
        <v>2314</v>
      </c>
      <c r="D387" s="71" t="s">
        <v>362</v>
      </c>
      <c r="E387" s="121">
        <v>31453.14</v>
      </c>
    </row>
    <row r="388" spans="1:5" s="71" customFormat="1" ht="20.100000000000001" customHeight="1" x14ac:dyDescent="0.3">
      <c r="A388" s="85">
        <v>42375</v>
      </c>
      <c r="B388" s="72" t="s">
        <v>379</v>
      </c>
      <c r="C388" s="73">
        <v>2306</v>
      </c>
      <c r="D388" s="71" t="s">
        <v>366</v>
      </c>
      <c r="E388" s="121">
        <v>786</v>
      </c>
    </row>
    <row r="389" spans="1:5" s="71" customFormat="1" ht="20.100000000000001" customHeight="1" x14ac:dyDescent="0.3">
      <c r="A389" s="85">
        <v>42375</v>
      </c>
      <c r="B389" s="72" t="s">
        <v>435</v>
      </c>
      <c r="C389" s="73">
        <v>2309</v>
      </c>
      <c r="D389" s="71" t="s">
        <v>408</v>
      </c>
      <c r="E389" s="121">
        <v>18927.349999999999</v>
      </c>
    </row>
    <row r="390" spans="1:5" s="71" customFormat="1" ht="20.100000000000001" customHeight="1" x14ac:dyDescent="0.3">
      <c r="A390" s="85">
        <v>42375</v>
      </c>
      <c r="B390" s="72" t="s">
        <v>389</v>
      </c>
      <c r="C390" s="73">
        <v>2305</v>
      </c>
      <c r="D390" s="71" t="s">
        <v>390</v>
      </c>
      <c r="E390" s="121">
        <v>24.46</v>
      </c>
    </row>
    <row r="391" spans="1:5" s="71" customFormat="1" ht="20.100000000000001" customHeight="1" x14ac:dyDescent="0.3">
      <c r="A391" s="85">
        <v>42381</v>
      </c>
      <c r="B391" s="72" t="s">
        <v>436</v>
      </c>
      <c r="C391" s="73">
        <v>2264523</v>
      </c>
      <c r="D391" s="71" t="s">
        <v>370</v>
      </c>
      <c r="E391" s="121">
        <v>87.65</v>
      </c>
    </row>
    <row r="392" spans="1:5" s="71" customFormat="1" ht="20.100000000000001" customHeight="1" x14ac:dyDescent="0.3">
      <c r="A392" s="85">
        <v>42382</v>
      </c>
      <c r="B392" s="72" t="s">
        <v>403</v>
      </c>
      <c r="C392" s="73">
        <v>2317</v>
      </c>
      <c r="D392" s="71" t="s">
        <v>388</v>
      </c>
      <c r="E392" s="121">
        <v>13399.81</v>
      </c>
    </row>
    <row r="393" spans="1:5" s="71" customFormat="1" ht="20.100000000000001" customHeight="1" x14ac:dyDescent="0.3">
      <c r="A393" s="85">
        <v>42382</v>
      </c>
      <c r="B393" s="72" t="s">
        <v>395</v>
      </c>
      <c r="C393" s="73">
        <v>2319</v>
      </c>
      <c r="D393" s="71" t="s">
        <v>396</v>
      </c>
      <c r="E393" s="121">
        <v>42</v>
      </c>
    </row>
    <row r="394" spans="1:5" s="71" customFormat="1" ht="20.100000000000001" customHeight="1" x14ac:dyDescent="0.3">
      <c r="A394" s="85">
        <v>42382</v>
      </c>
      <c r="B394" s="72" t="s">
        <v>369</v>
      </c>
      <c r="C394" s="73">
        <v>2326</v>
      </c>
      <c r="D394" s="71" t="s">
        <v>370</v>
      </c>
      <c r="E394" s="121">
        <v>231.98</v>
      </c>
    </row>
    <row r="395" spans="1:5" s="71" customFormat="1" ht="20.100000000000001" customHeight="1" x14ac:dyDescent="0.3">
      <c r="A395" s="85">
        <v>42382</v>
      </c>
      <c r="B395" s="72" t="s">
        <v>369</v>
      </c>
      <c r="C395" s="73">
        <v>2326</v>
      </c>
      <c r="D395" s="71" t="s">
        <v>371</v>
      </c>
      <c r="E395" s="121">
        <v>1781.2</v>
      </c>
    </row>
    <row r="396" spans="1:5" s="71" customFormat="1" ht="20.100000000000001" customHeight="1" x14ac:dyDescent="0.3">
      <c r="A396" s="85">
        <v>42382</v>
      </c>
      <c r="B396" s="72" t="s">
        <v>369</v>
      </c>
      <c r="C396" s="73">
        <v>2326</v>
      </c>
      <c r="D396" s="71" t="s">
        <v>428</v>
      </c>
      <c r="E396" s="121">
        <v>190.3</v>
      </c>
    </row>
    <row r="397" spans="1:5" s="71" customFormat="1" ht="20.100000000000001" customHeight="1" x14ac:dyDescent="0.3">
      <c r="A397" s="85">
        <v>42382</v>
      </c>
      <c r="B397" s="72" t="s">
        <v>369</v>
      </c>
      <c r="C397" s="73">
        <v>2326</v>
      </c>
      <c r="D397" s="71" t="s">
        <v>376</v>
      </c>
      <c r="E397" s="121">
        <v>251.28</v>
      </c>
    </row>
    <row r="398" spans="1:5" s="71" customFormat="1" ht="20.100000000000001" customHeight="1" x14ac:dyDescent="0.3">
      <c r="A398" s="85">
        <v>42382</v>
      </c>
      <c r="B398" s="72" t="s">
        <v>367</v>
      </c>
      <c r="C398" s="73">
        <v>2321</v>
      </c>
      <c r="D398" s="71" t="s">
        <v>368</v>
      </c>
      <c r="E398" s="121">
        <v>-5.16</v>
      </c>
    </row>
    <row r="399" spans="1:5" s="71" customFormat="1" ht="20.100000000000001" customHeight="1" x14ac:dyDescent="0.3">
      <c r="A399" s="85">
        <v>42382</v>
      </c>
      <c r="B399" s="72" t="s">
        <v>397</v>
      </c>
      <c r="C399" s="73">
        <v>2318</v>
      </c>
      <c r="D399" s="71" t="s">
        <v>388</v>
      </c>
      <c r="E399" s="121">
        <v>1375</v>
      </c>
    </row>
    <row r="400" spans="1:5" s="71" customFormat="1" ht="20.100000000000001" customHeight="1" x14ac:dyDescent="0.3">
      <c r="A400" s="85">
        <v>42382</v>
      </c>
      <c r="B400" s="72" t="s">
        <v>379</v>
      </c>
      <c r="C400" s="73">
        <v>2322</v>
      </c>
      <c r="D400" s="71" t="s">
        <v>366</v>
      </c>
      <c r="E400" s="121">
        <v>18840</v>
      </c>
    </row>
    <row r="401" spans="1:5" s="71" customFormat="1" ht="20.100000000000001" customHeight="1" x14ac:dyDescent="0.3">
      <c r="A401" s="85">
        <v>42382</v>
      </c>
      <c r="B401" s="72" t="s">
        <v>379</v>
      </c>
      <c r="C401" s="73">
        <v>2324</v>
      </c>
      <c r="D401" s="71" t="s">
        <v>366</v>
      </c>
      <c r="E401" s="121">
        <v>50536.13</v>
      </c>
    </row>
    <row r="402" spans="1:5" s="71" customFormat="1" ht="20.100000000000001" customHeight="1" x14ac:dyDescent="0.3">
      <c r="A402" s="85">
        <v>42382</v>
      </c>
      <c r="B402" s="72" t="s">
        <v>381</v>
      </c>
      <c r="C402" s="73">
        <v>2323</v>
      </c>
      <c r="D402" s="71" t="s">
        <v>382</v>
      </c>
      <c r="E402" s="121">
        <v>3190.97</v>
      </c>
    </row>
    <row r="403" spans="1:5" s="71" customFormat="1" ht="20.100000000000001" customHeight="1" x14ac:dyDescent="0.3">
      <c r="A403" s="85">
        <v>42382</v>
      </c>
      <c r="B403" s="72" t="s">
        <v>392</v>
      </c>
      <c r="C403" s="73">
        <v>2327</v>
      </c>
      <c r="D403" s="71" t="s">
        <v>390</v>
      </c>
      <c r="E403" s="121">
        <v>536.95000000000005</v>
      </c>
    </row>
    <row r="404" spans="1:5" s="71" customFormat="1" ht="20.100000000000001" customHeight="1" x14ac:dyDescent="0.3">
      <c r="A404" s="85">
        <v>42382</v>
      </c>
      <c r="B404" s="72" t="s">
        <v>392</v>
      </c>
      <c r="C404" s="73">
        <v>2328</v>
      </c>
      <c r="D404" s="71" t="s">
        <v>390</v>
      </c>
      <c r="E404" s="121">
        <v>538.72</v>
      </c>
    </row>
    <row r="405" spans="1:5" s="71" customFormat="1" ht="20.100000000000001" customHeight="1" x14ac:dyDescent="0.3">
      <c r="A405" s="85">
        <v>42382</v>
      </c>
      <c r="B405" s="72" t="s">
        <v>406</v>
      </c>
      <c r="C405" s="73">
        <v>2333</v>
      </c>
      <c r="D405" s="71" t="s">
        <v>407</v>
      </c>
      <c r="E405" s="121">
        <v>825</v>
      </c>
    </row>
    <row r="406" spans="1:5" s="71" customFormat="1" ht="20.100000000000001" customHeight="1" x14ac:dyDescent="0.3">
      <c r="A406" s="85">
        <v>42382</v>
      </c>
      <c r="B406" s="72" t="s">
        <v>412</v>
      </c>
      <c r="C406" s="73">
        <v>2329</v>
      </c>
      <c r="D406" s="71" t="s">
        <v>378</v>
      </c>
      <c r="E406" s="121">
        <v>108.24</v>
      </c>
    </row>
    <row r="407" spans="1:5" s="71" customFormat="1" ht="20.100000000000001" customHeight="1" x14ac:dyDescent="0.3">
      <c r="A407" s="85">
        <v>42382</v>
      </c>
      <c r="B407" s="72" t="s">
        <v>385</v>
      </c>
      <c r="C407" s="73">
        <v>2331</v>
      </c>
      <c r="D407" s="71" t="s">
        <v>386</v>
      </c>
      <c r="E407" s="121">
        <v>14.94</v>
      </c>
    </row>
    <row r="408" spans="1:5" s="71" customFormat="1" ht="20.100000000000001" customHeight="1" x14ac:dyDescent="0.3">
      <c r="A408" s="85">
        <v>42382</v>
      </c>
      <c r="B408" s="72" t="s">
        <v>437</v>
      </c>
      <c r="C408" s="73">
        <v>2334</v>
      </c>
      <c r="D408" s="71" t="s">
        <v>438</v>
      </c>
      <c r="E408" s="121">
        <v>965</v>
      </c>
    </row>
    <row r="409" spans="1:5" s="71" customFormat="1" ht="20.100000000000001" customHeight="1" x14ac:dyDescent="0.3">
      <c r="A409" s="85">
        <v>42382</v>
      </c>
      <c r="B409" s="72" t="s">
        <v>387</v>
      </c>
      <c r="C409" s="73">
        <v>2332</v>
      </c>
      <c r="D409" s="71" t="s">
        <v>388</v>
      </c>
      <c r="E409" s="121">
        <v>1295</v>
      </c>
    </row>
    <row r="410" spans="1:5" s="71" customFormat="1" ht="20.100000000000001" customHeight="1" x14ac:dyDescent="0.3">
      <c r="A410" s="85">
        <v>42382</v>
      </c>
      <c r="B410" s="72" t="s">
        <v>389</v>
      </c>
      <c r="C410" s="73">
        <v>2330</v>
      </c>
      <c r="D410" s="71" t="s">
        <v>390</v>
      </c>
      <c r="E410" s="121">
        <v>24.42</v>
      </c>
    </row>
    <row r="411" spans="1:5" s="71" customFormat="1" ht="20.100000000000001" customHeight="1" x14ac:dyDescent="0.3">
      <c r="A411" s="85">
        <v>42382</v>
      </c>
      <c r="B411" s="72" t="s">
        <v>391</v>
      </c>
      <c r="C411" s="73">
        <v>2320</v>
      </c>
      <c r="D411" s="71" t="s">
        <v>364</v>
      </c>
      <c r="E411" s="121">
        <v>1566.54</v>
      </c>
    </row>
    <row r="412" spans="1:5" s="71" customFormat="1" ht="20.100000000000001" customHeight="1" x14ac:dyDescent="0.3">
      <c r="A412" s="85">
        <v>42382</v>
      </c>
      <c r="B412" s="72" t="s">
        <v>439</v>
      </c>
      <c r="C412" s="73">
        <v>628800</v>
      </c>
      <c r="D412" s="71" t="s">
        <v>366</v>
      </c>
      <c r="E412" s="121">
        <v>1495</v>
      </c>
    </row>
    <row r="413" spans="1:5" s="71" customFormat="1" ht="20.100000000000001" customHeight="1" x14ac:dyDescent="0.3">
      <c r="A413" s="85">
        <v>42383</v>
      </c>
      <c r="B413" s="72" t="s">
        <v>393</v>
      </c>
      <c r="C413" s="73">
        <v>628800</v>
      </c>
      <c r="D413" s="71" t="s">
        <v>394</v>
      </c>
      <c r="E413" s="121">
        <v>35.35</v>
      </c>
    </row>
    <row r="414" spans="1:5" s="71" customFormat="1" ht="20.100000000000001" customHeight="1" x14ac:dyDescent="0.3">
      <c r="A414" s="85">
        <v>42383</v>
      </c>
      <c r="B414" s="72" t="s">
        <v>393</v>
      </c>
      <c r="C414" s="73">
        <v>628800</v>
      </c>
      <c r="D414" s="71" t="s">
        <v>371</v>
      </c>
      <c r="E414" s="121">
        <v>76.94</v>
      </c>
    </row>
    <row r="415" spans="1:5" s="71" customFormat="1" ht="20.100000000000001" customHeight="1" x14ac:dyDescent="0.3">
      <c r="A415" s="85">
        <v>42383</v>
      </c>
      <c r="B415" s="72" t="s">
        <v>393</v>
      </c>
      <c r="C415" s="73">
        <v>628800</v>
      </c>
      <c r="D415" s="71" t="s">
        <v>370</v>
      </c>
      <c r="E415" s="121">
        <v>147.57</v>
      </c>
    </row>
    <row r="416" spans="1:5" s="71" customFormat="1" ht="20.100000000000001" customHeight="1" x14ac:dyDescent="0.3">
      <c r="A416" s="85">
        <v>42385</v>
      </c>
      <c r="B416" s="72" t="s">
        <v>400</v>
      </c>
      <c r="C416" s="73">
        <v>2335</v>
      </c>
      <c r="D416" s="71" t="s">
        <v>401</v>
      </c>
      <c r="E416" s="121">
        <v>82.15</v>
      </c>
    </row>
    <row r="417" spans="1:5" s="71" customFormat="1" ht="20.100000000000001" customHeight="1" x14ac:dyDescent="0.3">
      <c r="A417" s="85">
        <v>42389</v>
      </c>
      <c r="B417" s="72" t="s">
        <v>367</v>
      </c>
      <c r="C417" s="73">
        <v>2339</v>
      </c>
      <c r="D417" s="71" t="s">
        <v>368</v>
      </c>
      <c r="E417" s="121">
        <v>-7.38</v>
      </c>
    </row>
    <row r="418" spans="1:5" s="71" customFormat="1" ht="20.100000000000001" customHeight="1" x14ac:dyDescent="0.3">
      <c r="A418" s="85">
        <v>42389</v>
      </c>
      <c r="B418" s="72" t="s">
        <v>380</v>
      </c>
      <c r="C418" s="73">
        <v>2338</v>
      </c>
      <c r="D418" s="71" t="s">
        <v>378</v>
      </c>
      <c r="E418" s="121">
        <v>719.28</v>
      </c>
    </row>
    <row r="419" spans="1:5" s="71" customFormat="1" ht="20.100000000000001" customHeight="1" x14ac:dyDescent="0.3">
      <c r="A419" s="85">
        <v>42389</v>
      </c>
      <c r="B419" s="72" t="s">
        <v>440</v>
      </c>
      <c r="C419" s="73">
        <v>2336</v>
      </c>
      <c r="D419" s="71" t="s">
        <v>376</v>
      </c>
      <c r="E419" s="121">
        <v>1050</v>
      </c>
    </row>
    <row r="420" spans="1:5" s="71" customFormat="1" ht="20.100000000000001" customHeight="1" x14ac:dyDescent="0.3">
      <c r="A420" s="85">
        <v>42389</v>
      </c>
      <c r="B420" s="72" t="s">
        <v>381</v>
      </c>
      <c r="C420" s="73">
        <v>2337</v>
      </c>
      <c r="D420" s="71" t="s">
        <v>382</v>
      </c>
      <c r="E420" s="121">
        <v>4166.9799999999996</v>
      </c>
    </row>
    <row r="421" spans="1:5" s="71" customFormat="1" ht="20.100000000000001" customHeight="1" x14ac:dyDescent="0.3">
      <c r="A421" s="85">
        <v>42396</v>
      </c>
      <c r="B421" s="72" t="s">
        <v>361</v>
      </c>
      <c r="C421" s="73">
        <v>2343</v>
      </c>
      <c r="D421" s="71" t="s">
        <v>362</v>
      </c>
      <c r="E421" s="121">
        <v>3430.9</v>
      </c>
    </row>
    <row r="422" spans="1:5" s="71" customFormat="1" ht="20.100000000000001" customHeight="1" x14ac:dyDescent="0.3">
      <c r="A422" s="85">
        <v>42396</v>
      </c>
      <c r="B422" s="72" t="s">
        <v>361</v>
      </c>
      <c r="C422" s="73">
        <v>2345</v>
      </c>
      <c r="D422" s="71" t="s">
        <v>362</v>
      </c>
      <c r="E422" s="121">
        <v>52507.64</v>
      </c>
    </row>
    <row r="423" spans="1:5" s="71" customFormat="1" ht="20.100000000000001" customHeight="1" x14ac:dyDescent="0.3">
      <c r="A423" s="85">
        <v>42396</v>
      </c>
      <c r="B423" s="72" t="s">
        <v>403</v>
      </c>
      <c r="C423" s="73">
        <v>2341</v>
      </c>
      <c r="D423" s="71" t="s">
        <v>366</v>
      </c>
      <c r="E423" s="121">
        <v>7704.2</v>
      </c>
    </row>
    <row r="424" spans="1:5" s="71" customFormat="1" ht="20.100000000000001" customHeight="1" x14ac:dyDescent="0.3">
      <c r="A424" s="85">
        <v>42396</v>
      </c>
      <c r="B424" s="72" t="s">
        <v>374</v>
      </c>
      <c r="C424" s="73">
        <v>2344</v>
      </c>
      <c r="D424" s="71" t="s">
        <v>362</v>
      </c>
      <c r="E424" s="121">
        <v>31453.14</v>
      </c>
    </row>
    <row r="425" spans="1:5" s="71" customFormat="1" ht="20.100000000000001" customHeight="1" x14ac:dyDescent="0.3">
      <c r="A425" s="85">
        <v>42396</v>
      </c>
      <c r="B425" s="72" t="s">
        <v>374</v>
      </c>
      <c r="C425" s="73">
        <v>2346</v>
      </c>
      <c r="D425" s="71" t="s">
        <v>362</v>
      </c>
      <c r="E425" s="121">
        <v>1327</v>
      </c>
    </row>
    <row r="426" spans="1:5" s="71" customFormat="1" ht="20.100000000000001" customHeight="1" x14ac:dyDescent="0.3">
      <c r="A426" s="85">
        <v>42396</v>
      </c>
      <c r="B426" s="72" t="s">
        <v>374</v>
      </c>
      <c r="C426" s="73">
        <v>2347</v>
      </c>
      <c r="D426" s="71" t="s">
        <v>362</v>
      </c>
      <c r="E426" s="121">
        <v>1930.19</v>
      </c>
    </row>
    <row r="427" spans="1:5" s="71" customFormat="1" ht="20.100000000000001" customHeight="1" x14ac:dyDescent="0.3">
      <c r="A427" s="85">
        <v>42396</v>
      </c>
      <c r="B427" s="72" t="s">
        <v>379</v>
      </c>
      <c r="C427" s="73">
        <v>2342</v>
      </c>
      <c r="D427" s="71" t="s">
        <v>366</v>
      </c>
      <c r="E427" s="121">
        <v>604.26</v>
      </c>
    </row>
    <row r="428" spans="1:5" s="71" customFormat="1" ht="20.100000000000001" customHeight="1" x14ac:dyDescent="0.3">
      <c r="A428" s="85">
        <v>42397</v>
      </c>
      <c r="B428" s="72" t="s">
        <v>361</v>
      </c>
      <c r="C428" s="73">
        <v>2345</v>
      </c>
      <c r="D428" s="74" t="s">
        <v>362</v>
      </c>
      <c r="E428" s="121">
        <v>52507.64</v>
      </c>
    </row>
    <row r="429" spans="1:5" s="71" customFormat="1" ht="20.100000000000001" customHeight="1" x14ac:dyDescent="0.3">
      <c r="A429" s="85">
        <v>42397</v>
      </c>
      <c r="B429" s="72" t="s">
        <v>374</v>
      </c>
      <c r="C429" s="73">
        <v>2344</v>
      </c>
      <c r="D429" s="74" t="s">
        <v>362</v>
      </c>
      <c r="E429" s="121">
        <v>31453.14</v>
      </c>
    </row>
    <row r="430" spans="1:5" s="71" customFormat="1" ht="20.100000000000001" customHeight="1" x14ac:dyDescent="0.3">
      <c r="A430" s="85">
        <v>42397</v>
      </c>
      <c r="B430" s="72" t="s">
        <v>374</v>
      </c>
      <c r="C430" s="73">
        <v>2346</v>
      </c>
      <c r="D430" s="74" t="s">
        <v>362</v>
      </c>
      <c r="E430" s="121">
        <v>1327</v>
      </c>
    </row>
    <row r="431" spans="1:5" s="71" customFormat="1" ht="20.100000000000001" customHeight="1" x14ac:dyDescent="0.3">
      <c r="A431" s="85">
        <v>42404</v>
      </c>
      <c r="B431" s="72" t="s">
        <v>419</v>
      </c>
      <c r="C431" s="73">
        <v>2361</v>
      </c>
      <c r="D431" s="71" t="s">
        <v>420</v>
      </c>
      <c r="E431" s="121">
        <v>1000</v>
      </c>
    </row>
    <row r="432" spans="1:5" s="71" customFormat="1" ht="20.100000000000001" customHeight="1" x14ac:dyDescent="0.3">
      <c r="A432" s="85">
        <v>42404</v>
      </c>
      <c r="B432" s="72" t="s">
        <v>379</v>
      </c>
      <c r="C432" s="73">
        <v>2356</v>
      </c>
      <c r="D432" s="71" t="s">
        <v>366</v>
      </c>
      <c r="E432" s="121">
        <v>262</v>
      </c>
    </row>
    <row r="433" spans="1:5" s="71" customFormat="1" ht="20.100000000000001" customHeight="1" x14ac:dyDescent="0.3">
      <c r="A433" s="85">
        <v>42404</v>
      </c>
      <c r="B433" s="72" t="s">
        <v>425</v>
      </c>
      <c r="C433" s="73">
        <v>2362</v>
      </c>
      <c r="D433" s="71" t="s">
        <v>422</v>
      </c>
      <c r="E433" s="121">
        <v>151.96</v>
      </c>
    </row>
    <row r="434" spans="1:5" s="71" customFormat="1" ht="20.100000000000001" customHeight="1" x14ac:dyDescent="0.3">
      <c r="A434" s="85">
        <v>42404</v>
      </c>
      <c r="B434" s="72" t="s">
        <v>441</v>
      </c>
      <c r="C434" s="73">
        <v>2348</v>
      </c>
      <c r="D434" s="71" t="s">
        <v>408</v>
      </c>
      <c r="E434" s="121">
        <v>4627.07</v>
      </c>
    </row>
    <row r="435" spans="1:5" s="71" customFormat="1" ht="20.100000000000001" customHeight="1" x14ac:dyDescent="0.3">
      <c r="A435" s="85">
        <v>42404</v>
      </c>
      <c r="B435" s="72" t="s">
        <v>384</v>
      </c>
      <c r="C435" s="73">
        <v>2357</v>
      </c>
      <c r="D435" s="71" t="s">
        <v>378</v>
      </c>
      <c r="E435" s="121">
        <v>593.82000000000005</v>
      </c>
    </row>
    <row r="436" spans="1:5" s="71" customFormat="1" ht="20.100000000000001" customHeight="1" x14ac:dyDescent="0.3">
      <c r="A436" s="85">
        <v>42404</v>
      </c>
      <c r="B436" s="72" t="s">
        <v>413</v>
      </c>
      <c r="C436" s="73">
        <v>2354</v>
      </c>
      <c r="D436" s="71" t="s">
        <v>414</v>
      </c>
      <c r="E436" s="121">
        <v>875</v>
      </c>
    </row>
    <row r="437" spans="1:5" s="71" customFormat="1" ht="20.100000000000001" customHeight="1" x14ac:dyDescent="0.3">
      <c r="A437" s="85">
        <v>42404</v>
      </c>
      <c r="B437" s="72" t="s">
        <v>413</v>
      </c>
      <c r="C437" s="73">
        <v>2355</v>
      </c>
      <c r="D437" s="71" t="s">
        <v>414</v>
      </c>
      <c r="E437" s="121">
        <v>520</v>
      </c>
    </row>
    <row r="438" spans="1:5" s="71" customFormat="1" ht="20.100000000000001" customHeight="1" x14ac:dyDescent="0.3">
      <c r="A438" s="85">
        <v>42404</v>
      </c>
      <c r="B438" s="72" t="s">
        <v>415</v>
      </c>
      <c r="C438" s="73">
        <v>2358</v>
      </c>
      <c r="D438" s="71" t="s">
        <v>416</v>
      </c>
      <c r="E438" s="121">
        <v>65.87</v>
      </c>
    </row>
    <row r="439" spans="1:5" s="71" customFormat="1" ht="20.100000000000001" customHeight="1" x14ac:dyDescent="0.3">
      <c r="A439" s="85">
        <v>42404</v>
      </c>
      <c r="B439" s="72" t="s">
        <v>415</v>
      </c>
      <c r="C439" s="73">
        <v>2359</v>
      </c>
      <c r="D439" s="71" t="s">
        <v>416</v>
      </c>
      <c r="E439" s="121">
        <v>95</v>
      </c>
    </row>
    <row r="440" spans="1:5" s="71" customFormat="1" ht="20.100000000000001" customHeight="1" x14ac:dyDescent="0.3">
      <c r="A440" s="85">
        <v>42404</v>
      </c>
      <c r="B440" s="72" t="s">
        <v>415</v>
      </c>
      <c r="C440" s="73">
        <v>2360</v>
      </c>
      <c r="D440" s="71" t="s">
        <v>416</v>
      </c>
      <c r="E440" s="121">
        <v>95</v>
      </c>
    </row>
    <row r="441" spans="1:5" s="71" customFormat="1" ht="20.100000000000001" customHeight="1" x14ac:dyDescent="0.3">
      <c r="A441" s="85">
        <v>42404</v>
      </c>
      <c r="B441" s="72" t="s">
        <v>389</v>
      </c>
      <c r="C441" s="73">
        <v>2349</v>
      </c>
      <c r="D441" s="71" t="s">
        <v>390</v>
      </c>
      <c r="E441" s="121">
        <v>24.63</v>
      </c>
    </row>
    <row r="442" spans="1:5" s="71" customFormat="1" ht="20.100000000000001" customHeight="1" x14ac:dyDescent="0.3">
      <c r="A442" s="85">
        <v>42404</v>
      </c>
      <c r="B442" s="72" t="s">
        <v>402</v>
      </c>
      <c r="C442" s="73">
        <v>2350</v>
      </c>
      <c r="D442" s="71" t="s">
        <v>442</v>
      </c>
      <c r="E442" s="121">
        <v>16668</v>
      </c>
    </row>
    <row r="443" spans="1:5" s="71" customFormat="1" ht="20.100000000000001" customHeight="1" x14ac:dyDescent="0.3">
      <c r="A443" s="85">
        <v>42404</v>
      </c>
      <c r="B443" s="72" t="s">
        <v>402</v>
      </c>
      <c r="C443" s="73">
        <v>2352</v>
      </c>
      <c r="D443" s="71" t="s">
        <v>442</v>
      </c>
      <c r="E443" s="121">
        <v>1701</v>
      </c>
    </row>
    <row r="444" spans="1:5" s="71" customFormat="1" ht="20.100000000000001" customHeight="1" x14ac:dyDescent="0.3">
      <c r="A444" s="85">
        <v>42404</v>
      </c>
      <c r="B444" s="72" t="s">
        <v>402</v>
      </c>
      <c r="C444" s="73">
        <v>2353</v>
      </c>
      <c r="D444" s="71" t="s">
        <v>442</v>
      </c>
      <c r="E444" s="121">
        <v>189</v>
      </c>
    </row>
    <row r="445" spans="1:5" s="71" customFormat="1" ht="20.100000000000001" customHeight="1" x14ac:dyDescent="0.3">
      <c r="A445" s="85">
        <v>42410</v>
      </c>
      <c r="B445" s="72" t="s">
        <v>361</v>
      </c>
      <c r="C445" s="73">
        <v>2374</v>
      </c>
      <c r="D445" s="71" t="s">
        <v>362</v>
      </c>
      <c r="E445" s="121">
        <v>803.26</v>
      </c>
    </row>
    <row r="446" spans="1:5" s="71" customFormat="1" ht="20.100000000000001" customHeight="1" x14ac:dyDescent="0.3">
      <c r="A446" s="85">
        <v>42410</v>
      </c>
      <c r="B446" s="72" t="s">
        <v>363</v>
      </c>
      <c r="C446" s="73">
        <v>2363</v>
      </c>
      <c r="D446" s="71" t="s">
        <v>364</v>
      </c>
      <c r="E446" s="121">
        <v>176.7</v>
      </c>
    </row>
    <row r="447" spans="1:5" s="71" customFormat="1" ht="20.100000000000001" customHeight="1" x14ac:dyDescent="0.3">
      <c r="A447" s="85">
        <v>42410</v>
      </c>
      <c r="B447" s="72" t="s">
        <v>395</v>
      </c>
      <c r="C447" s="73">
        <v>2368</v>
      </c>
      <c r="D447" s="71" t="s">
        <v>396</v>
      </c>
      <c r="E447" s="121">
        <v>300</v>
      </c>
    </row>
    <row r="448" spans="1:5" s="71" customFormat="1" ht="20.100000000000001" customHeight="1" x14ac:dyDescent="0.3">
      <c r="A448" s="85">
        <v>42410</v>
      </c>
      <c r="B448" s="72" t="s">
        <v>367</v>
      </c>
      <c r="C448" s="73">
        <v>2367</v>
      </c>
      <c r="D448" s="71" t="s">
        <v>368</v>
      </c>
      <c r="E448" s="121">
        <v>1622.81</v>
      </c>
    </row>
    <row r="449" spans="1:5" s="71" customFormat="1" ht="20.100000000000001" customHeight="1" x14ac:dyDescent="0.3">
      <c r="A449" s="85">
        <v>42410</v>
      </c>
      <c r="B449" s="72" t="s">
        <v>369</v>
      </c>
      <c r="C449" s="73">
        <v>2370</v>
      </c>
      <c r="D449" s="71" t="s">
        <v>371</v>
      </c>
      <c r="E449" s="121">
        <v>2415.79</v>
      </c>
    </row>
    <row r="450" spans="1:5" s="71" customFormat="1" ht="20.100000000000001" customHeight="1" x14ac:dyDescent="0.3">
      <c r="A450" s="85">
        <v>42410</v>
      </c>
      <c r="B450" s="72" t="s">
        <v>369</v>
      </c>
      <c r="C450" s="73">
        <v>2370</v>
      </c>
      <c r="D450" s="71" t="s">
        <v>370</v>
      </c>
      <c r="E450" s="121">
        <v>349.4</v>
      </c>
    </row>
    <row r="451" spans="1:5" s="71" customFormat="1" ht="20.100000000000001" customHeight="1" x14ac:dyDescent="0.3">
      <c r="A451" s="85">
        <v>42410</v>
      </c>
      <c r="B451" s="72" t="s">
        <v>369</v>
      </c>
      <c r="C451" s="73">
        <v>2370</v>
      </c>
      <c r="D451" s="71" t="s">
        <v>372</v>
      </c>
      <c r="E451" s="121">
        <v>1883.68</v>
      </c>
    </row>
    <row r="452" spans="1:5" s="71" customFormat="1" ht="20.100000000000001" customHeight="1" x14ac:dyDescent="0.3">
      <c r="A452" s="85">
        <v>42410</v>
      </c>
      <c r="B452" s="72" t="s">
        <v>369</v>
      </c>
      <c r="C452" s="73">
        <v>2370</v>
      </c>
      <c r="D452" s="71" t="s">
        <v>376</v>
      </c>
      <c r="E452" s="121">
        <v>295</v>
      </c>
    </row>
    <row r="453" spans="1:5" s="71" customFormat="1" ht="20.100000000000001" customHeight="1" x14ac:dyDescent="0.3">
      <c r="A453" s="85">
        <v>42410</v>
      </c>
      <c r="B453" s="72" t="s">
        <v>369</v>
      </c>
      <c r="C453" s="73">
        <v>2370</v>
      </c>
      <c r="D453" s="71" t="s">
        <v>428</v>
      </c>
      <c r="E453" s="121">
        <v>91.25</v>
      </c>
    </row>
    <row r="454" spans="1:5" s="71" customFormat="1" ht="20.100000000000001" customHeight="1" x14ac:dyDescent="0.3">
      <c r="A454" s="85">
        <v>42410</v>
      </c>
      <c r="B454" s="72" t="s">
        <v>369</v>
      </c>
      <c r="C454" s="73">
        <v>2370</v>
      </c>
      <c r="D454" s="71" t="s">
        <v>420</v>
      </c>
      <c r="E454" s="121">
        <v>280</v>
      </c>
    </row>
    <row r="455" spans="1:5" s="71" customFormat="1" ht="20.100000000000001" customHeight="1" x14ac:dyDescent="0.3">
      <c r="A455" s="85">
        <v>42410</v>
      </c>
      <c r="B455" s="72" t="s">
        <v>419</v>
      </c>
      <c r="C455" s="73">
        <v>2369</v>
      </c>
      <c r="D455" s="71" t="s">
        <v>420</v>
      </c>
      <c r="E455" s="121">
        <v>691</v>
      </c>
    </row>
    <row r="456" spans="1:5" s="71" customFormat="1" ht="20.100000000000001" customHeight="1" x14ac:dyDescent="0.3">
      <c r="A456" s="85">
        <v>42410</v>
      </c>
      <c r="B456" s="72" t="s">
        <v>379</v>
      </c>
      <c r="C456" s="73">
        <v>2366</v>
      </c>
      <c r="D456" s="71" t="s">
        <v>366</v>
      </c>
      <c r="E456" s="121">
        <v>46436.27</v>
      </c>
    </row>
    <row r="457" spans="1:5" s="71" customFormat="1" ht="20.100000000000001" customHeight="1" x14ac:dyDescent="0.3">
      <c r="A457" s="85">
        <v>42410</v>
      </c>
      <c r="B457" s="72" t="s">
        <v>381</v>
      </c>
      <c r="C457" s="73">
        <v>2373</v>
      </c>
      <c r="D457" s="71" t="s">
        <v>382</v>
      </c>
      <c r="E457" s="121">
        <v>4178.4399999999996</v>
      </c>
    </row>
    <row r="458" spans="1:5" s="71" customFormat="1" ht="20.100000000000001" customHeight="1" x14ac:dyDescent="0.3">
      <c r="A458" s="85">
        <v>42410</v>
      </c>
      <c r="B458" s="72" t="s">
        <v>429</v>
      </c>
      <c r="C458" s="73">
        <v>2364</v>
      </c>
      <c r="D458" s="71" t="s">
        <v>424</v>
      </c>
      <c r="E458" s="121">
        <v>900</v>
      </c>
    </row>
    <row r="459" spans="1:5" s="71" customFormat="1" ht="20.100000000000001" customHeight="1" x14ac:dyDescent="0.3">
      <c r="A459" s="85">
        <v>42410</v>
      </c>
      <c r="B459" s="72" t="s">
        <v>383</v>
      </c>
      <c r="C459" s="73">
        <v>2375</v>
      </c>
      <c r="D459" s="71" t="s">
        <v>378</v>
      </c>
      <c r="E459" s="121">
        <v>114.64</v>
      </c>
    </row>
    <row r="460" spans="1:5" s="71" customFormat="1" ht="20.100000000000001" customHeight="1" x14ac:dyDescent="0.3">
      <c r="A460" s="85">
        <v>42410</v>
      </c>
      <c r="B460" s="72" t="s">
        <v>384</v>
      </c>
      <c r="C460" s="73">
        <v>2376</v>
      </c>
      <c r="D460" s="71" t="s">
        <v>378</v>
      </c>
      <c r="E460" s="121">
        <v>2968.37</v>
      </c>
    </row>
    <row r="461" spans="1:5" s="71" customFormat="1" ht="20.100000000000001" customHeight="1" x14ac:dyDescent="0.3">
      <c r="A461" s="85">
        <v>42410</v>
      </c>
      <c r="B461" s="72" t="s">
        <v>413</v>
      </c>
      <c r="C461" s="73">
        <v>2377</v>
      </c>
      <c r="D461" s="71" t="s">
        <v>414</v>
      </c>
      <c r="E461" s="121">
        <v>339.15</v>
      </c>
    </row>
    <row r="462" spans="1:5" s="71" customFormat="1" ht="20.100000000000001" customHeight="1" x14ac:dyDescent="0.3">
      <c r="A462" s="85">
        <v>42410</v>
      </c>
      <c r="B462" s="72" t="s">
        <v>413</v>
      </c>
      <c r="C462" s="73">
        <v>2378</v>
      </c>
      <c r="D462" s="71" t="s">
        <v>414</v>
      </c>
      <c r="E462" s="121">
        <v>405</v>
      </c>
    </row>
    <row r="463" spans="1:5" s="71" customFormat="1" ht="20.100000000000001" customHeight="1" x14ac:dyDescent="0.3">
      <c r="A463" s="85">
        <v>42410</v>
      </c>
      <c r="B463" s="72" t="s">
        <v>387</v>
      </c>
      <c r="C463" s="73">
        <v>2372</v>
      </c>
      <c r="D463" s="71" t="s">
        <v>388</v>
      </c>
      <c r="E463" s="121">
        <v>1295</v>
      </c>
    </row>
    <row r="464" spans="1:5" s="71" customFormat="1" ht="20.100000000000001" customHeight="1" x14ac:dyDescent="0.3">
      <c r="A464" s="85">
        <v>42410</v>
      </c>
      <c r="B464" s="72" t="s">
        <v>443</v>
      </c>
      <c r="C464" s="73">
        <v>2371</v>
      </c>
      <c r="D464" s="71" t="s">
        <v>366</v>
      </c>
      <c r="E464" s="121">
        <v>600</v>
      </c>
    </row>
    <row r="465" spans="1:5" s="71" customFormat="1" ht="20.100000000000001" customHeight="1" x14ac:dyDescent="0.3">
      <c r="A465" s="85">
        <v>42410</v>
      </c>
      <c r="B465" s="72" t="s">
        <v>402</v>
      </c>
      <c r="C465" s="73">
        <v>2351</v>
      </c>
      <c r="D465" s="71" t="s">
        <v>442</v>
      </c>
      <c r="E465" s="121">
        <v>16668</v>
      </c>
    </row>
    <row r="466" spans="1:5" s="71" customFormat="1" ht="20.100000000000001" customHeight="1" x14ac:dyDescent="0.3">
      <c r="A466" s="85">
        <v>42411</v>
      </c>
      <c r="B466" s="72" t="s">
        <v>393</v>
      </c>
      <c r="C466" s="73">
        <v>928848</v>
      </c>
      <c r="D466" s="71" t="s">
        <v>370</v>
      </c>
      <c r="E466" s="121">
        <v>154.76</v>
      </c>
    </row>
    <row r="467" spans="1:5" s="71" customFormat="1" ht="20.100000000000001" customHeight="1" x14ac:dyDescent="0.3">
      <c r="A467" s="85">
        <v>42411</v>
      </c>
      <c r="B467" s="72" t="s">
        <v>393</v>
      </c>
      <c r="C467" s="73">
        <v>928849</v>
      </c>
      <c r="D467" s="71" t="s">
        <v>371</v>
      </c>
      <c r="E467" s="121">
        <v>187.64</v>
      </c>
    </row>
    <row r="468" spans="1:5" s="71" customFormat="1" ht="20.100000000000001" customHeight="1" x14ac:dyDescent="0.3">
      <c r="A468" s="85">
        <v>42411</v>
      </c>
      <c r="B468" s="72" t="s">
        <v>393</v>
      </c>
      <c r="C468" s="73">
        <v>928850</v>
      </c>
      <c r="D468" s="71" t="s">
        <v>409</v>
      </c>
      <c r="E468" s="121">
        <v>5.6</v>
      </c>
    </row>
    <row r="469" spans="1:5" s="71" customFormat="1" ht="20.100000000000001" customHeight="1" x14ac:dyDescent="0.3">
      <c r="A469" s="85">
        <v>42411</v>
      </c>
      <c r="B469" s="72" t="s">
        <v>391</v>
      </c>
      <c r="C469" s="73">
        <v>2379</v>
      </c>
      <c r="D469" s="71" t="s">
        <v>364</v>
      </c>
      <c r="E469" s="121">
        <v>1566.54</v>
      </c>
    </row>
    <row r="470" spans="1:5" s="71" customFormat="1" ht="20.100000000000001" customHeight="1" x14ac:dyDescent="0.3">
      <c r="A470" s="85">
        <v>42412</v>
      </c>
      <c r="B470" s="72" t="s">
        <v>398</v>
      </c>
      <c r="C470" s="73">
        <v>2380</v>
      </c>
      <c r="D470" s="71" t="s">
        <v>399</v>
      </c>
      <c r="E470" s="121">
        <v>2150</v>
      </c>
    </row>
    <row r="471" spans="1:5" s="71" customFormat="1" ht="20.100000000000001" customHeight="1" x14ac:dyDescent="0.3">
      <c r="A471" s="85">
        <v>42419</v>
      </c>
      <c r="B471" s="72" t="s">
        <v>381</v>
      </c>
      <c r="C471" s="73">
        <v>2396</v>
      </c>
      <c r="D471" s="71" t="s">
        <v>382</v>
      </c>
      <c r="E471" s="121">
        <v>4797.01</v>
      </c>
    </row>
    <row r="472" spans="1:5" s="71" customFormat="1" ht="20.100000000000001" customHeight="1" x14ac:dyDescent="0.3">
      <c r="A472" s="85">
        <v>42419</v>
      </c>
      <c r="B472" s="72" t="s">
        <v>400</v>
      </c>
      <c r="C472" s="73">
        <v>2381</v>
      </c>
      <c r="D472" s="71" t="s">
        <v>401</v>
      </c>
      <c r="E472" s="121">
        <v>57.58</v>
      </c>
    </row>
    <row r="473" spans="1:5" s="71" customFormat="1" ht="20.100000000000001" customHeight="1" x14ac:dyDescent="0.3">
      <c r="A473" s="85">
        <v>42419</v>
      </c>
      <c r="B473" s="72" t="s">
        <v>392</v>
      </c>
      <c r="C473" s="73">
        <v>2387</v>
      </c>
      <c r="D473" s="71" t="s">
        <v>390</v>
      </c>
      <c r="E473" s="121">
        <v>539.79999999999995</v>
      </c>
    </row>
    <row r="474" spans="1:5" s="71" customFormat="1" ht="20.100000000000001" customHeight="1" x14ac:dyDescent="0.3">
      <c r="A474" s="85">
        <v>42419</v>
      </c>
      <c r="B474" s="72" t="s">
        <v>392</v>
      </c>
      <c r="C474" s="73">
        <v>2388</v>
      </c>
      <c r="D474" s="71" t="s">
        <v>390</v>
      </c>
      <c r="E474" s="121">
        <v>539.59</v>
      </c>
    </row>
    <row r="475" spans="1:5" s="71" customFormat="1" ht="20.100000000000001" customHeight="1" x14ac:dyDescent="0.3">
      <c r="A475" s="85">
        <v>42419</v>
      </c>
      <c r="B475" s="72" t="s">
        <v>413</v>
      </c>
      <c r="C475" s="73">
        <v>2394</v>
      </c>
      <c r="D475" s="71" t="s">
        <v>414</v>
      </c>
      <c r="E475" s="121">
        <v>800.15</v>
      </c>
    </row>
    <row r="476" spans="1:5" s="71" customFormat="1" ht="20.100000000000001" customHeight="1" x14ac:dyDescent="0.3">
      <c r="A476" s="85">
        <v>42419</v>
      </c>
      <c r="B476" s="72" t="s">
        <v>385</v>
      </c>
      <c r="C476" s="73">
        <v>2393</v>
      </c>
      <c r="D476" s="71" t="s">
        <v>386</v>
      </c>
      <c r="E476" s="121">
        <v>73.37</v>
      </c>
    </row>
    <row r="477" spans="1:5" s="71" customFormat="1" ht="20.100000000000001" customHeight="1" x14ac:dyDescent="0.3">
      <c r="A477" s="85">
        <v>42419</v>
      </c>
      <c r="B477" s="72" t="s">
        <v>389</v>
      </c>
      <c r="C477" s="73">
        <v>2389</v>
      </c>
      <c r="D477" s="71" t="s">
        <v>390</v>
      </c>
      <c r="E477" s="121">
        <v>24.42</v>
      </c>
    </row>
    <row r="478" spans="1:5" s="71" customFormat="1" ht="20.100000000000001" customHeight="1" x14ac:dyDescent="0.3">
      <c r="A478" s="85">
        <v>42425</v>
      </c>
      <c r="B478" s="72" t="s">
        <v>444</v>
      </c>
      <c r="C478" s="73">
        <v>2400</v>
      </c>
      <c r="D478" s="71" t="s">
        <v>378</v>
      </c>
      <c r="E478" s="121">
        <v>852.63</v>
      </c>
    </row>
    <row r="479" spans="1:5" s="71" customFormat="1" ht="20.100000000000001" customHeight="1" x14ac:dyDescent="0.3">
      <c r="A479" s="85">
        <v>42425</v>
      </c>
      <c r="B479" s="72" t="s">
        <v>444</v>
      </c>
      <c r="C479" s="73">
        <v>2401</v>
      </c>
      <c r="D479" s="71" t="s">
        <v>378</v>
      </c>
      <c r="E479" s="121">
        <v>1177.6600000000001</v>
      </c>
    </row>
    <row r="480" spans="1:5" s="71" customFormat="1" ht="20.100000000000001" customHeight="1" x14ac:dyDescent="0.3">
      <c r="A480" s="85">
        <v>42425</v>
      </c>
      <c r="B480" s="72" t="s">
        <v>429</v>
      </c>
      <c r="C480" s="73">
        <v>2403</v>
      </c>
      <c r="D480" s="71" t="s">
        <v>378</v>
      </c>
      <c r="E480" s="121">
        <v>1031</v>
      </c>
    </row>
    <row r="481" spans="1:5" s="71" customFormat="1" ht="20.100000000000001" customHeight="1" x14ac:dyDescent="0.3">
      <c r="A481" s="85">
        <v>42425</v>
      </c>
      <c r="B481" s="72" t="s">
        <v>406</v>
      </c>
      <c r="C481" s="73">
        <v>2399</v>
      </c>
      <c r="D481" s="71" t="s">
        <v>407</v>
      </c>
      <c r="E481" s="121">
        <v>825</v>
      </c>
    </row>
    <row r="482" spans="1:5" s="71" customFormat="1" ht="20.100000000000001" customHeight="1" x14ac:dyDescent="0.3">
      <c r="A482" s="85">
        <v>42425</v>
      </c>
      <c r="B482" s="72" t="s">
        <v>445</v>
      </c>
      <c r="C482" s="73">
        <v>2402</v>
      </c>
      <c r="D482" s="71" t="s">
        <v>422</v>
      </c>
      <c r="E482" s="121">
        <v>70</v>
      </c>
    </row>
    <row r="483" spans="1:5" s="71" customFormat="1" ht="20.100000000000001" customHeight="1" x14ac:dyDescent="0.3">
      <c r="A483" s="85">
        <v>42425</v>
      </c>
      <c r="B483" s="72" t="s">
        <v>402</v>
      </c>
      <c r="C483" s="73">
        <v>2404</v>
      </c>
      <c r="D483" s="71" t="s">
        <v>442</v>
      </c>
      <c r="E483" s="121">
        <v>8340</v>
      </c>
    </row>
    <row r="484" spans="1:5" s="71" customFormat="1" ht="20.100000000000001" customHeight="1" x14ac:dyDescent="0.3">
      <c r="A484" s="85">
        <v>42426</v>
      </c>
      <c r="B484" s="72" t="s">
        <v>361</v>
      </c>
      <c r="C484" s="73">
        <v>2390</v>
      </c>
      <c r="D484" s="71" t="s">
        <v>362</v>
      </c>
      <c r="E484" s="121">
        <v>52507.64</v>
      </c>
    </row>
    <row r="485" spans="1:5" s="71" customFormat="1" ht="20.100000000000001" customHeight="1" x14ac:dyDescent="0.3">
      <c r="A485" s="85">
        <v>42426</v>
      </c>
      <c r="B485" s="72" t="s">
        <v>374</v>
      </c>
      <c r="C485" s="73">
        <v>2391</v>
      </c>
      <c r="D485" s="71" t="s">
        <v>362</v>
      </c>
      <c r="E485" s="121">
        <v>31453.14</v>
      </c>
    </row>
    <row r="486" spans="1:5" s="71" customFormat="1" ht="20.100000000000001" customHeight="1" x14ac:dyDescent="0.3">
      <c r="A486" s="85">
        <v>42426</v>
      </c>
      <c r="B486" s="72" t="s">
        <v>374</v>
      </c>
      <c r="C486" s="73">
        <v>2392</v>
      </c>
      <c r="D486" s="71" t="s">
        <v>362</v>
      </c>
      <c r="E486" s="121">
        <v>1327</v>
      </c>
    </row>
    <row r="487" spans="1:5" s="71" customFormat="1" ht="20.100000000000001" customHeight="1" x14ac:dyDescent="0.3">
      <c r="A487" s="85">
        <v>42429</v>
      </c>
      <c r="B487" s="72" t="s">
        <v>367</v>
      </c>
      <c r="C487" s="73">
        <v>2395</v>
      </c>
      <c r="D487" s="71" t="s">
        <v>368</v>
      </c>
      <c r="E487" s="121">
        <v>-7.44</v>
      </c>
    </row>
    <row r="488" spans="1:5" s="71" customFormat="1" ht="20.100000000000001" customHeight="1" x14ac:dyDescent="0.3">
      <c r="A488" s="85">
        <v>42432</v>
      </c>
      <c r="B488" s="72" t="s">
        <v>363</v>
      </c>
      <c r="C488" s="73">
        <v>2410</v>
      </c>
      <c r="D488" s="71" t="s">
        <v>364</v>
      </c>
      <c r="E488" s="122">
        <v>186</v>
      </c>
    </row>
    <row r="489" spans="1:5" s="71" customFormat="1" ht="20.100000000000001" customHeight="1" x14ac:dyDescent="0.3">
      <c r="A489" s="85">
        <v>42432</v>
      </c>
      <c r="B489" s="72" t="s">
        <v>397</v>
      </c>
      <c r="C489" s="73">
        <v>2365</v>
      </c>
      <c r="D489" s="71" t="s">
        <v>388</v>
      </c>
      <c r="E489" s="121">
        <v>1375</v>
      </c>
    </row>
    <row r="490" spans="1:5" s="71" customFormat="1" ht="20.100000000000001" customHeight="1" x14ac:dyDescent="0.3">
      <c r="A490" s="85">
        <v>42432</v>
      </c>
      <c r="B490" s="72" t="s">
        <v>398</v>
      </c>
      <c r="C490" s="73">
        <v>2398</v>
      </c>
      <c r="D490" s="71" t="s">
        <v>399</v>
      </c>
      <c r="E490" s="121">
        <v>2150</v>
      </c>
    </row>
    <row r="491" spans="1:5" s="71" customFormat="1" ht="20.100000000000001" customHeight="1" x14ac:dyDescent="0.3">
      <c r="A491" s="85">
        <v>42432</v>
      </c>
      <c r="B491" s="72" t="s">
        <v>406</v>
      </c>
      <c r="C491" s="73">
        <v>2405</v>
      </c>
      <c r="D491" s="71" t="s">
        <v>407</v>
      </c>
      <c r="E491" s="122">
        <v>1650</v>
      </c>
    </row>
    <row r="492" spans="1:5" s="71" customFormat="1" ht="20.100000000000001" customHeight="1" x14ac:dyDescent="0.3">
      <c r="A492" s="85">
        <v>42432</v>
      </c>
      <c r="B492" s="72" t="s">
        <v>413</v>
      </c>
      <c r="C492" s="73">
        <v>2406</v>
      </c>
      <c r="D492" s="71" t="s">
        <v>414</v>
      </c>
      <c r="E492" s="121">
        <v>146.25</v>
      </c>
    </row>
    <row r="493" spans="1:5" s="71" customFormat="1" ht="20.100000000000001" customHeight="1" x14ac:dyDescent="0.3">
      <c r="A493" s="85">
        <v>42432</v>
      </c>
      <c r="B493" s="72" t="s">
        <v>389</v>
      </c>
      <c r="C493" s="73">
        <v>2407</v>
      </c>
      <c r="D493" s="71" t="s">
        <v>390</v>
      </c>
      <c r="E493" s="122">
        <v>24.65</v>
      </c>
    </row>
    <row r="494" spans="1:5" s="71" customFormat="1" ht="20.100000000000001" customHeight="1" x14ac:dyDescent="0.3">
      <c r="A494" s="85">
        <v>42432</v>
      </c>
      <c r="B494" s="72" t="s">
        <v>402</v>
      </c>
      <c r="C494" s="73">
        <v>2408</v>
      </c>
      <c r="D494" s="71" t="s">
        <v>442</v>
      </c>
      <c r="E494" s="121">
        <v>5452</v>
      </c>
    </row>
    <row r="495" spans="1:5" s="71" customFormat="1" ht="20.100000000000001" customHeight="1" x14ac:dyDescent="0.3">
      <c r="A495" s="85">
        <v>42432</v>
      </c>
      <c r="B495" s="72" t="s">
        <v>402</v>
      </c>
      <c r="C495" s="73">
        <v>2409</v>
      </c>
      <c r="D495" s="71" t="s">
        <v>442</v>
      </c>
      <c r="E495" s="121">
        <v>1852</v>
      </c>
    </row>
    <row r="496" spans="1:5" s="71" customFormat="1" ht="20.100000000000001" customHeight="1" x14ac:dyDescent="0.3">
      <c r="A496" s="85">
        <v>42438</v>
      </c>
      <c r="B496" s="72" t="s">
        <v>393</v>
      </c>
      <c r="C496" s="73">
        <v>928875</v>
      </c>
      <c r="D496" s="71" t="s">
        <v>370</v>
      </c>
      <c r="E496" s="121">
        <v>117.05</v>
      </c>
    </row>
    <row r="497" spans="1:5" s="71" customFormat="1" ht="20.100000000000001" customHeight="1" x14ac:dyDescent="0.3">
      <c r="A497" s="85">
        <v>42438</v>
      </c>
      <c r="B497" s="72" t="s">
        <v>393</v>
      </c>
      <c r="C497" s="73">
        <v>928876</v>
      </c>
      <c r="D497" s="71" t="s">
        <v>371</v>
      </c>
      <c r="E497" s="121">
        <v>80.010000000000005</v>
      </c>
    </row>
    <row r="498" spans="1:5" s="71" customFormat="1" ht="20.100000000000001" customHeight="1" x14ac:dyDescent="0.3">
      <c r="A498" s="85">
        <v>42440</v>
      </c>
      <c r="B498" s="72" t="s">
        <v>361</v>
      </c>
      <c r="C498" s="73">
        <v>2424</v>
      </c>
      <c r="D498" s="71" t="s">
        <v>362</v>
      </c>
      <c r="E498" s="121">
        <v>460.14</v>
      </c>
    </row>
    <row r="499" spans="1:5" s="71" customFormat="1" ht="20.100000000000001" customHeight="1" x14ac:dyDescent="0.3">
      <c r="A499" s="85">
        <v>42440</v>
      </c>
      <c r="B499" s="72" t="s">
        <v>395</v>
      </c>
      <c r="C499" s="73">
        <v>2414</v>
      </c>
      <c r="D499" s="71" t="s">
        <v>396</v>
      </c>
      <c r="E499" s="121">
        <v>363</v>
      </c>
    </row>
    <row r="500" spans="1:5" s="71" customFormat="1" ht="20.100000000000001" customHeight="1" x14ac:dyDescent="0.3">
      <c r="A500" s="85">
        <v>42440</v>
      </c>
      <c r="B500" s="72" t="s">
        <v>367</v>
      </c>
      <c r="C500" s="73">
        <v>2412</v>
      </c>
      <c r="D500" s="71" t="s">
        <v>368</v>
      </c>
      <c r="E500" s="121">
        <v>1033.53</v>
      </c>
    </row>
    <row r="501" spans="1:5" s="71" customFormat="1" ht="20.100000000000001" customHeight="1" x14ac:dyDescent="0.3">
      <c r="A501" s="85">
        <v>42440</v>
      </c>
      <c r="B501" s="72" t="s">
        <v>369</v>
      </c>
      <c r="C501" s="73">
        <v>2422</v>
      </c>
      <c r="D501" s="71" t="s">
        <v>371</v>
      </c>
      <c r="E501" s="121">
        <v>1133.95</v>
      </c>
    </row>
    <row r="502" spans="1:5" s="71" customFormat="1" ht="20.100000000000001" customHeight="1" x14ac:dyDescent="0.3">
      <c r="A502" s="85">
        <v>42440</v>
      </c>
      <c r="B502" s="72" t="s">
        <v>369</v>
      </c>
      <c r="C502" s="73">
        <v>2422</v>
      </c>
      <c r="D502" s="71" t="s">
        <v>370</v>
      </c>
      <c r="E502" s="121">
        <v>677.93</v>
      </c>
    </row>
    <row r="503" spans="1:5" s="71" customFormat="1" ht="20.100000000000001" customHeight="1" x14ac:dyDescent="0.3">
      <c r="A503" s="85">
        <v>42440</v>
      </c>
      <c r="B503" s="72" t="s">
        <v>369</v>
      </c>
      <c r="C503" s="73">
        <v>2422</v>
      </c>
      <c r="D503" s="71" t="s">
        <v>376</v>
      </c>
      <c r="E503" s="121">
        <v>295</v>
      </c>
    </row>
    <row r="504" spans="1:5" s="71" customFormat="1" ht="20.100000000000001" customHeight="1" x14ac:dyDescent="0.3">
      <c r="A504" s="85">
        <v>42440</v>
      </c>
      <c r="B504" s="72" t="s">
        <v>369</v>
      </c>
      <c r="C504" s="73">
        <v>2422</v>
      </c>
      <c r="D504" s="71" t="s">
        <v>408</v>
      </c>
      <c r="E504" s="121">
        <v>658</v>
      </c>
    </row>
    <row r="505" spans="1:5" s="71" customFormat="1" ht="20.100000000000001" customHeight="1" x14ac:dyDescent="0.3">
      <c r="A505" s="85">
        <v>42440</v>
      </c>
      <c r="B505" s="72" t="s">
        <v>369</v>
      </c>
      <c r="C505" s="73">
        <v>2422</v>
      </c>
      <c r="D505" s="71" t="s">
        <v>428</v>
      </c>
      <c r="E505" s="121">
        <v>119.6</v>
      </c>
    </row>
    <row r="506" spans="1:5" s="71" customFormat="1" ht="20.100000000000001" customHeight="1" x14ac:dyDescent="0.3">
      <c r="A506" s="85">
        <v>42440</v>
      </c>
      <c r="B506" s="72" t="s">
        <v>369</v>
      </c>
      <c r="C506" s="73">
        <v>2422</v>
      </c>
      <c r="D506" s="71" t="s">
        <v>410</v>
      </c>
      <c r="E506" s="121">
        <v>268.83</v>
      </c>
    </row>
    <row r="507" spans="1:5" s="71" customFormat="1" ht="20.100000000000001" customHeight="1" x14ac:dyDescent="0.3">
      <c r="A507" s="85">
        <v>42440</v>
      </c>
      <c r="B507" s="72" t="s">
        <v>369</v>
      </c>
      <c r="C507" s="73">
        <v>2422</v>
      </c>
      <c r="D507" s="71" t="s">
        <v>372</v>
      </c>
      <c r="E507" s="121">
        <v>363.03</v>
      </c>
    </row>
    <row r="508" spans="1:5" s="71" customFormat="1" ht="20.100000000000001" customHeight="1" x14ac:dyDescent="0.3">
      <c r="A508" s="85">
        <v>42440</v>
      </c>
      <c r="B508" s="72" t="s">
        <v>379</v>
      </c>
      <c r="C508" s="73">
        <v>2411</v>
      </c>
      <c r="D508" s="71" t="s">
        <v>366</v>
      </c>
      <c r="E508" s="121">
        <v>262</v>
      </c>
    </row>
    <row r="509" spans="1:5" s="71" customFormat="1" ht="20.100000000000001" customHeight="1" x14ac:dyDescent="0.3">
      <c r="A509" s="85">
        <v>42440</v>
      </c>
      <c r="B509" s="72" t="s">
        <v>379</v>
      </c>
      <c r="C509" s="73">
        <v>2413</v>
      </c>
      <c r="D509" s="71" t="s">
        <v>366</v>
      </c>
      <c r="E509" s="121">
        <v>50536.13</v>
      </c>
    </row>
    <row r="510" spans="1:5" s="71" customFormat="1" ht="20.100000000000001" customHeight="1" x14ac:dyDescent="0.3">
      <c r="A510" s="85">
        <v>42440</v>
      </c>
      <c r="B510" s="72" t="s">
        <v>381</v>
      </c>
      <c r="C510" s="73">
        <v>2415</v>
      </c>
      <c r="D510" s="71" t="s">
        <v>382</v>
      </c>
      <c r="E510" s="121">
        <v>3566.64</v>
      </c>
    </row>
    <row r="511" spans="1:5" s="71" customFormat="1" ht="20.100000000000001" customHeight="1" x14ac:dyDescent="0.3">
      <c r="A511" s="85">
        <v>42440</v>
      </c>
      <c r="B511" s="72" t="s">
        <v>400</v>
      </c>
      <c r="C511" s="73">
        <v>2134</v>
      </c>
      <c r="D511" s="71" t="s">
        <v>371</v>
      </c>
      <c r="E511" s="121">
        <v>30</v>
      </c>
    </row>
    <row r="512" spans="1:5" s="71" customFormat="1" ht="20.100000000000001" customHeight="1" x14ac:dyDescent="0.3">
      <c r="A512" s="85">
        <v>42440</v>
      </c>
      <c r="B512" s="72" t="s">
        <v>400</v>
      </c>
      <c r="C512" s="73">
        <v>2316</v>
      </c>
      <c r="D512" s="71" t="s">
        <v>371</v>
      </c>
      <c r="E512" s="121">
        <v>40</v>
      </c>
    </row>
    <row r="513" spans="1:5" s="71" customFormat="1" ht="20.100000000000001" customHeight="1" x14ac:dyDescent="0.3">
      <c r="A513" s="85">
        <v>42440</v>
      </c>
      <c r="B513" s="72" t="s">
        <v>400</v>
      </c>
      <c r="C513" s="73">
        <v>2382</v>
      </c>
      <c r="D513" s="71" t="s">
        <v>371</v>
      </c>
      <c r="E513" s="121">
        <v>10</v>
      </c>
    </row>
    <row r="514" spans="1:5" s="71" customFormat="1" ht="20.100000000000001" customHeight="1" x14ac:dyDescent="0.3">
      <c r="A514" s="85">
        <v>42440</v>
      </c>
      <c r="B514" s="72" t="s">
        <v>400</v>
      </c>
      <c r="C514" s="73">
        <v>2383</v>
      </c>
      <c r="D514" s="71" t="s">
        <v>371</v>
      </c>
      <c r="E514" s="121">
        <v>20</v>
      </c>
    </row>
    <row r="515" spans="1:5" s="71" customFormat="1" ht="20.100000000000001" customHeight="1" x14ac:dyDescent="0.3">
      <c r="A515" s="85">
        <v>42440</v>
      </c>
      <c r="B515" s="72" t="s">
        <v>400</v>
      </c>
      <c r="C515" s="73">
        <v>2384</v>
      </c>
      <c r="D515" s="71" t="s">
        <v>371</v>
      </c>
      <c r="E515" s="121">
        <v>20</v>
      </c>
    </row>
    <row r="516" spans="1:5" s="71" customFormat="1" ht="20.100000000000001" customHeight="1" x14ac:dyDescent="0.3">
      <c r="A516" s="85">
        <v>42440</v>
      </c>
      <c r="B516" s="72" t="s">
        <v>392</v>
      </c>
      <c r="C516" s="73">
        <v>2420</v>
      </c>
      <c r="D516" s="71" t="s">
        <v>390</v>
      </c>
      <c r="E516" s="121">
        <v>543.64</v>
      </c>
    </row>
    <row r="517" spans="1:5" s="71" customFormat="1" ht="20.100000000000001" customHeight="1" x14ac:dyDescent="0.3">
      <c r="A517" s="85">
        <v>42440</v>
      </c>
      <c r="B517" s="72" t="s">
        <v>392</v>
      </c>
      <c r="C517" s="73">
        <v>2421</v>
      </c>
      <c r="D517" s="71" t="s">
        <v>390</v>
      </c>
      <c r="E517" s="121">
        <v>547.23</v>
      </c>
    </row>
    <row r="518" spans="1:5" s="71" customFormat="1" ht="20.100000000000001" customHeight="1" x14ac:dyDescent="0.3">
      <c r="A518" s="85">
        <v>42440</v>
      </c>
      <c r="B518" s="72" t="s">
        <v>412</v>
      </c>
      <c r="C518" s="73">
        <v>2419</v>
      </c>
      <c r="D518" s="71" t="s">
        <v>378</v>
      </c>
      <c r="E518" s="121">
        <v>96.92</v>
      </c>
    </row>
    <row r="519" spans="1:5" s="71" customFormat="1" ht="20.100000000000001" customHeight="1" x14ac:dyDescent="0.3">
      <c r="A519" s="85">
        <v>42440</v>
      </c>
      <c r="B519" s="72" t="s">
        <v>384</v>
      </c>
      <c r="C519" s="73">
        <v>2418</v>
      </c>
      <c r="D519" s="71" t="s">
        <v>378</v>
      </c>
      <c r="E519" s="121">
        <v>2354.34</v>
      </c>
    </row>
    <row r="520" spans="1:5" s="71" customFormat="1" ht="20.100000000000001" customHeight="1" x14ac:dyDescent="0.3">
      <c r="A520" s="85">
        <v>42440</v>
      </c>
      <c r="B520" s="72" t="s">
        <v>387</v>
      </c>
      <c r="C520" s="73">
        <v>2416</v>
      </c>
      <c r="D520" s="71" t="s">
        <v>388</v>
      </c>
      <c r="E520" s="121">
        <v>1295</v>
      </c>
    </row>
    <row r="521" spans="1:5" s="71" customFormat="1" ht="20.100000000000001" customHeight="1" x14ac:dyDescent="0.3">
      <c r="A521" s="85">
        <v>42440</v>
      </c>
      <c r="B521" s="72" t="s">
        <v>391</v>
      </c>
      <c r="C521" s="73">
        <v>2417</v>
      </c>
      <c r="D521" s="71" t="s">
        <v>364</v>
      </c>
      <c r="E521" s="121">
        <v>1566.54</v>
      </c>
    </row>
    <row r="522" spans="1:5" s="71" customFormat="1" ht="20.100000000000001" customHeight="1" x14ac:dyDescent="0.3">
      <c r="A522" s="85">
        <v>42446</v>
      </c>
      <c r="B522" s="72" t="s">
        <v>417</v>
      </c>
      <c r="C522" s="73">
        <v>2427</v>
      </c>
      <c r="D522" s="71" t="s">
        <v>378</v>
      </c>
      <c r="E522" s="121">
        <v>1139.8900000000001</v>
      </c>
    </row>
    <row r="523" spans="1:5" s="71" customFormat="1" ht="20.100000000000001" customHeight="1" x14ac:dyDescent="0.3">
      <c r="A523" s="85">
        <v>42446</v>
      </c>
      <c r="B523" s="72" t="s">
        <v>400</v>
      </c>
      <c r="C523" s="73">
        <v>2425</v>
      </c>
      <c r="D523" s="71" t="s">
        <v>401</v>
      </c>
      <c r="E523" s="121">
        <v>88.52</v>
      </c>
    </row>
    <row r="524" spans="1:5" s="71" customFormat="1" ht="20.100000000000001" customHeight="1" x14ac:dyDescent="0.3">
      <c r="A524" s="85">
        <v>42446</v>
      </c>
      <c r="B524" s="72" t="s">
        <v>413</v>
      </c>
      <c r="C524" s="73">
        <v>2428</v>
      </c>
      <c r="D524" s="71" t="s">
        <v>414</v>
      </c>
      <c r="E524" s="121">
        <v>1671.96</v>
      </c>
    </row>
    <row r="525" spans="1:5" s="71" customFormat="1" ht="20.100000000000001" customHeight="1" x14ac:dyDescent="0.3">
      <c r="A525" s="85">
        <v>42446</v>
      </c>
      <c r="B525" s="72" t="s">
        <v>385</v>
      </c>
      <c r="C525" s="73">
        <v>2429</v>
      </c>
      <c r="D525" s="71" t="s">
        <v>386</v>
      </c>
      <c r="E525" s="121">
        <v>73.31</v>
      </c>
    </row>
    <row r="526" spans="1:5" s="71" customFormat="1" ht="20.100000000000001" customHeight="1" x14ac:dyDescent="0.3">
      <c r="A526" s="85">
        <v>42446</v>
      </c>
      <c r="B526" s="72" t="s">
        <v>389</v>
      </c>
      <c r="C526" s="73">
        <v>2431</v>
      </c>
      <c r="D526" s="71" t="s">
        <v>390</v>
      </c>
      <c r="E526" s="122">
        <v>24.42</v>
      </c>
    </row>
    <row r="527" spans="1:5" s="71" customFormat="1" ht="20.100000000000001" customHeight="1" x14ac:dyDescent="0.3">
      <c r="A527" s="85">
        <v>42447</v>
      </c>
      <c r="B527" s="72" t="s">
        <v>367</v>
      </c>
      <c r="C527" s="73">
        <v>2430</v>
      </c>
      <c r="D527" s="71" t="s">
        <v>368</v>
      </c>
      <c r="E527" s="121">
        <v>-13.46</v>
      </c>
    </row>
    <row r="528" spans="1:5" s="71" customFormat="1" ht="20.100000000000001" customHeight="1" x14ac:dyDescent="0.3">
      <c r="A528" s="85">
        <v>42454</v>
      </c>
      <c r="B528" s="72" t="s">
        <v>367</v>
      </c>
      <c r="C528" s="73">
        <v>2437</v>
      </c>
      <c r="D528" s="71" t="s">
        <v>368</v>
      </c>
      <c r="E528" s="121">
        <v>-17</v>
      </c>
    </row>
    <row r="529" spans="1:5" s="71" customFormat="1" ht="20.100000000000001" customHeight="1" x14ac:dyDescent="0.3">
      <c r="A529" s="85">
        <v>42454</v>
      </c>
      <c r="B529" s="72" t="s">
        <v>380</v>
      </c>
      <c r="C529" s="73">
        <v>2436</v>
      </c>
      <c r="D529" s="71" t="s">
        <v>378</v>
      </c>
      <c r="E529" s="122">
        <v>1412.76</v>
      </c>
    </row>
    <row r="530" spans="1:5" s="71" customFormat="1" ht="20.100000000000001" customHeight="1" x14ac:dyDescent="0.3">
      <c r="A530" s="85">
        <v>42454</v>
      </c>
      <c r="B530" s="72" t="s">
        <v>417</v>
      </c>
      <c r="C530" s="73">
        <v>2438</v>
      </c>
      <c r="D530" s="71" t="s">
        <v>378</v>
      </c>
      <c r="E530" s="121">
        <v>250</v>
      </c>
    </row>
    <row r="531" spans="1:5" s="71" customFormat="1" ht="20.100000000000001" customHeight="1" x14ac:dyDescent="0.3">
      <c r="A531" s="85">
        <v>42454</v>
      </c>
      <c r="B531" s="72" t="s">
        <v>381</v>
      </c>
      <c r="C531" s="73">
        <v>2435</v>
      </c>
      <c r="D531" s="71" t="s">
        <v>382</v>
      </c>
      <c r="E531" s="121">
        <v>4644.2</v>
      </c>
    </row>
    <row r="532" spans="1:5" s="71" customFormat="1" ht="20.100000000000001" customHeight="1" x14ac:dyDescent="0.3">
      <c r="A532" s="85">
        <v>42454</v>
      </c>
      <c r="B532" s="72" t="s">
        <v>398</v>
      </c>
      <c r="C532" s="73">
        <v>2439</v>
      </c>
      <c r="D532" s="71" t="s">
        <v>399</v>
      </c>
      <c r="E532" s="121">
        <v>2150</v>
      </c>
    </row>
    <row r="533" spans="1:5" s="71" customFormat="1" ht="20.100000000000001" customHeight="1" x14ac:dyDescent="0.3">
      <c r="A533" s="86"/>
      <c r="B533" s="75"/>
      <c r="C533" s="75"/>
      <c r="D533" s="75"/>
      <c r="E533" s="120"/>
    </row>
    <row r="534" spans="1:5" s="71" customFormat="1" ht="20.100000000000001" customHeight="1" x14ac:dyDescent="0.3">
      <c r="A534" s="115"/>
      <c r="D534" s="71" t="s">
        <v>454</v>
      </c>
      <c r="E534" s="122">
        <f>SUM(E240:E533)</f>
        <v>1678427.5999999985</v>
      </c>
    </row>
    <row r="535" spans="1:5" s="71" customFormat="1" ht="20.100000000000001" customHeight="1" x14ac:dyDescent="0.3">
      <c r="A535" s="115"/>
      <c r="E535" s="122"/>
    </row>
    <row r="536" spans="1:5" s="71" customFormat="1" ht="20.100000000000001" customHeight="1" x14ac:dyDescent="0.3">
      <c r="A536" s="115" t="s">
        <v>455</v>
      </c>
      <c r="E536" s="122"/>
    </row>
    <row r="537" spans="1:5" s="71" customFormat="1" ht="20.100000000000001" customHeight="1" x14ac:dyDescent="0.3">
      <c r="A537" s="115"/>
      <c r="E537" s="122"/>
    </row>
    <row r="538" spans="1:5" s="71" customFormat="1" ht="20.100000000000001" customHeight="1" x14ac:dyDescent="0.3">
      <c r="A538" s="87">
        <v>42340</v>
      </c>
      <c r="B538" s="76" t="s">
        <v>446</v>
      </c>
      <c r="C538" s="77" t="s">
        <v>447</v>
      </c>
      <c r="D538" s="76" t="s">
        <v>448</v>
      </c>
      <c r="E538" s="123">
        <f>132.83+7.02+5+12</f>
        <v>156.85000000000002</v>
      </c>
    </row>
    <row r="539" spans="1:5" s="71" customFormat="1" ht="20.100000000000001" customHeight="1" x14ac:dyDescent="0.3">
      <c r="A539" s="115"/>
      <c r="E539" s="122"/>
    </row>
    <row r="540" spans="1:5" ht="20.100000000000001" customHeight="1" x14ac:dyDescent="0.3">
      <c r="D540" s="78" t="s">
        <v>456</v>
      </c>
      <c r="E540" s="117">
        <f>E538</f>
        <v>156.85000000000002</v>
      </c>
    </row>
    <row r="543" spans="1:5" ht="20.100000000000001" customHeight="1" x14ac:dyDescent="0.3">
      <c r="D543" s="78" t="s">
        <v>458</v>
      </c>
      <c r="E543" s="117">
        <f>E232</f>
        <v>5167272.1800000025</v>
      </c>
    </row>
    <row r="544" spans="1:5" ht="20.100000000000001" customHeight="1" x14ac:dyDescent="0.3">
      <c r="D544" s="78" t="s">
        <v>459</v>
      </c>
      <c r="E544" s="117">
        <f>E534+E540</f>
        <v>1678584.4499999986</v>
      </c>
    </row>
    <row r="546" spans="4:5" ht="20.100000000000001" customHeight="1" x14ac:dyDescent="0.3">
      <c r="D546" s="78" t="s">
        <v>457</v>
      </c>
    </row>
    <row r="547" spans="4:5" ht="20.100000000000001" customHeight="1" x14ac:dyDescent="0.3">
      <c r="E547" s="117">
        <f>SUM(E543:E546)</f>
        <v>6845856.6300000008</v>
      </c>
    </row>
  </sheetData>
  <sortState ref="A1:EF421">
    <sortCondition ref="A1:A421"/>
  </sortState>
  <mergeCells count="2">
    <mergeCell ref="A1:E1"/>
    <mergeCell ref="A2:E2"/>
  </mergeCells>
  <phoneticPr fontId="0" type="noConversion"/>
  <printOptions horizontalCentered="1" gridLinesSet="0"/>
  <pageMargins left="0.15" right="0.15" top="0.4" bottom="0.19" header="0.25" footer="0.19"/>
  <pageSetup scale="64" fitToHeight="0" orientation="landscape" r:id="rId1"/>
  <headerFooter alignWithMargins="0">
    <oddFooter>Page &amp;P of &amp;N</oddFooter>
  </headerFooter>
  <rowBreaks count="6" manualBreakCount="6">
    <brk id="83" min="23" max="37" man="1"/>
    <brk id="91" max="16383" man="1"/>
    <brk id="142" min="23" max="37" man="1"/>
    <brk id="202" max="4" man="1"/>
    <brk id="209" min="23" max="37" man="1"/>
    <brk id="233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 1</vt:lpstr>
      <vt:lpstr>'sheet 1'!Print_Area</vt:lpstr>
      <vt:lpstr>Print_Area_MI</vt:lpstr>
      <vt:lpstr>'sheet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Ruhle, Geralyn</dc:creator>
  <cp:lastModifiedBy>Hoffman, Julia</cp:lastModifiedBy>
  <cp:lastPrinted>2016-04-01T18:24:22Z</cp:lastPrinted>
  <dcterms:created xsi:type="dcterms:W3CDTF">1998-08-24T14:30:56Z</dcterms:created>
  <dcterms:modified xsi:type="dcterms:W3CDTF">2019-09-24T18:05:02Z</dcterms:modified>
</cp:coreProperties>
</file>