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8800" windowHeight="11535"/>
  </bookViews>
  <sheets>
    <sheet name="FINAL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7" i="1" l="1"/>
  <c r="E239" i="1"/>
  <c r="E581" i="1"/>
  <c r="E584" i="1"/>
  <c r="E237" i="1" l="1"/>
  <c r="E236" i="1"/>
  <c r="E225" i="1"/>
  <c r="E224" i="1"/>
  <c r="E222" i="1"/>
  <c r="E221" i="1"/>
  <c r="E206" i="1"/>
  <c r="E205" i="1"/>
  <c r="E200" i="1"/>
  <c r="E199" i="1"/>
  <c r="E184" i="1"/>
  <c r="E183" i="1"/>
  <c r="E166" i="1"/>
  <c r="E165" i="1"/>
  <c r="E87" i="1"/>
  <c r="E86" i="1"/>
  <c r="E76" i="1"/>
  <c r="E75" i="1"/>
  <c r="E74" i="1"/>
  <c r="E73" i="1"/>
  <c r="E45" i="1"/>
  <c r="E44" i="1"/>
  <c r="E41" i="1"/>
  <c r="E40" i="1"/>
  <c r="E585" i="1" s="1"/>
</calcChain>
</file>

<file path=xl/sharedStrings.xml><?xml version="1.0" encoding="utf-8"?>
<sst xmlns="http://schemas.openxmlformats.org/spreadsheetml/2006/main" count="1636" uniqueCount="516">
  <si>
    <t>Creation Date</t>
  </si>
  <si>
    <t>Vendor Name</t>
  </si>
  <si>
    <t>Voucher Id</t>
  </si>
  <si>
    <t>Account Code</t>
  </si>
  <si>
    <t>Amount</t>
  </si>
  <si>
    <t>FIBER TECHNOLOGIES NETWORKS LLC</t>
  </si>
  <si>
    <t>Data Management Services</t>
  </si>
  <si>
    <t>OFFICE OF GENERAL SERVICES</t>
  </si>
  <si>
    <t>Office Supplies</t>
  </si>
  <si>
    <t>BRENT FLAGLER</t>
  </si>
  <si>
    <t>RefrnceBook/Mag/Map/Subsc SM</t>
  </si>
  <si>
    <t>PNJ TECHNOLOGY PARTNERS INC</t>
  </si>
  <si>
    <t>Software Maint &amp; Support</t>
  </si>
  <si>
    <t>VERIZON NEW YORK INC</t>
  </si>
  <si>
    <t>Phone local &amp; long distance</t>
  </si>
  <si>
    <t>QOS NETWORKING INC</t>
  </si>
  <si>
    <t>Networking Software</t>
  </si>
  <si>
    <t>RELX INC</t>
  </si>
  <si>
    <t>CELLCO PARTNERSHIP</t>
  </si>
  <si>
    <t>Cell Phone Service</t>
  </si>
  <si>
    <t>DELL MARKETING LP</t>
  </si>
  <si>
    <t>CETAN CORP</t>
  </si>
  <si>
    <t>MMR ENTERPRISES INC</t>
  </si>
  <si>
    <t>Office Furnishings Acquisition</t>
  </si>
  <si>
    <t>NATIONAL GRID-UPSTATE UTILITY</t>
  </si>
  <si>
    <t>Electricity Commodity</t>
  </si>
  <si>
    <t>PAETEC COMMUNICATIONS LLC</t>
  </si>
  <si>
    <t>KONICA MINOLTA BUSINESS SOLUTIONS USA</t>
  </si>
  <si>
    <t>IT Equipment Maint &amp; Support</t>
  </si>
  <si>
    <t>FAMILY &amp; CHILDRENS SERVICE OF THE</t>
  </si>
  <si>
    <t>Memberships</t>
  </si>
  <si>
    <t>TVC ALBANY INC</t>
  </si>
  <si>
    <t>W B MASON CO INC</t>
  </si>
  <si>
    <t>Printing/Photo SupMat</t>
  </si>
  <si>
    <t>CITI - P CARD CITIBANK NA</t>
  </si>
  <si>
    <t>Vehicle Repair/Maintenance</t>
  </si>
  <si>
    <t>Computer Accessories</t>
  </si>
  <si>
    <t>Cable Television Services</t>
  </si>
  <si>
    <t>NEW YORK LEGAL PUBLISHING CORPORATION</t>
  </si>
  <si>
    <t>55 ELK STREET LLC</t>
  </si>
  <si>
    <t>Base Rent</t>
  </si>
  <si>
    <t>DELTA PROPERTIES LLC</t>
  </si>
  <si>
    <t>THE WALTERS CO AC INC</t>
  </si>
  <si>
    <t>HVAC/Chiller</t>
  </si>
  <si>
    <t>Building and Grounds SupMat</t>
  </si>
  <si>
    <t>OFFICE FOR TECHNOLOGY</t>
  </si>
  <si>
    <t>Centralized CIO/OFT Srvcs IS</t>
  </si>
  <si>
    <t>NYS ASSEMBLY</t>
  </si>
  <si>
    <t>Postage</t>
  </si>
  <si>
    <t>COLLIN READ</t>
  </si>
  <si>
    <t>Travel-Meals</t>
  </si>
  <si>
    <t>Travel-Mileage</t>
  </si>
  <si>
    <t>Travel-Parking, tolls, incidentals</t>
  </si>
  <si>
    <t>Travel-Public</t>
  </si>
  <si>
    <t>SHATIA WALTERS</t>
  </si>
  <si>
    <t>KIMBERLY SCOTT INC</t>
  </si>
  <si>
    <t>BAUM CONTROL SYSTEMS INC</t>
  </si>
  <si>
    <t>QUALITY BINDERY SERVICES INC</t>
  </si>
  <si>
    <t>RICOH USA INC</t>
  </si>
  <si>
    <t>ADV ACCT - BILL DRAFTING COMM - PE CASH</t>
  </si>
  <si>
    <t>HEARST CORPORATION</t>
  </si>
  <si>
    <t>Newspaper/Billboards</t>
  </si>
  <si>
    <t>Business Functn Spcfic Sftwre</t>
  </si>
  <si>
    <t>Appliances Acquisition</t>
  </si>
  <si>
    <t>WASHINGTON COMPUTER SERVICES</t>
  </si>
  <si>
    <t>Gasoline</t>
  </si>
  <si>
    <t>INSIGHT PUBLIC SECTOR</t>
  </si>
  <si>
    <t>TRI-LIFT INC</t>
  </si>
  <si>
    <t>Conf/Training - In State</t>
  </si>
  <si>
    <t>CITY AND STATE NY LLC</t>
  </si>
  <si>
    <t>JANICE EISEN</t>
  </si>
  <si>
    <t>Travel-Supplies</t>
  </si>
  <si>
    <t>NICHOLAS HOLTZ</t>
  </si>
  <si>
    <t>Parts &amp; Peripherals</t>
  </si>
  <si>
    <t>PROFESSIONAL FIRE PROTECTION</t>
  </si>
  <si>
    <t>Fire Alarm/Suppression</t>
  </si>
  <si>
    <t>OSC</t>
  </si>
  <si>
    <t>WINTEC GROUP INC</t>
  </si>
  <si>
    <t>KENT M PHILLIPS</t>
  </si>
  <si>
    <t>GLOBAL INDUSTRIES INC</t>
  </si>
  <si>
    <t>Commercial Printing Non Adv</t>
  </si>
  <si>
    <t>ACCENT COMMERCIAL FURNITURE INC</t>
  </si>
  <si>
    <t>LINDENMEYR MUNROE DIVISION OF CENTRAL</t>
  </si>
  <si>
    <t>SAXTON SIGN CORP</t>
  </si>
  <si>
    <t>Office Equipment Repair/Maint</t>
  </si>
  <si>
    <t>Mobile Phones purchase</t>
  </si>
  <si>
    <t>Media Storage Devices</t>
  </si>
  <si>
    <t>Food &amp; Related Consum SupMat</t>
  </si>
  <si>
    <t>MATERIAL HANDLING PRODUCTS CORP</t>
  </si>
  <si>
    <t>AMERICAN CITY BUSINESS JOURNALS INC</t>
  </si>
  <si>
    <t>AMANDA BURT</t>
  </si>
  <si>
    <t>Tuition Reimbursement</t>
  </si>
  <si>
    <t>JAMES W WHITERMORE INC</t>
  </si>
  <si>
    <t>Office equipment Acquisition</t>
  </si>
  <si>
    <t>MACKEY ELECTRIC INC</t>
  </si>
  <si>
    <t>SUPPLIES DISTRIBUTORS INC</t>
  </si>
  <si>
    <t>FREEMANN PROJECT MANAGEMENT LLC</t>
  </si>
  <si>
    <t>FORMS WORLD INC</t>
  </si>
  <si>
    <t>FRED FLOSS</t>
  </si>
  <si>
    <t>INTERNATIONAL BUSINESS MACHINE</t>
  </si>
  <si>
    <t>ROSEMARIE PEREZ JAQUITH</t>
  </si>
  <si>
    <t>0001389764 </t>
  </si>
  <si>
    <t>PARK PLACE TECHNOLOGIES LLC</t>
  </si>
  <si>
    <t>Appliances Repair &amp; Maint</t>
  </si>
  <si>
    <t>Digital Telephones</t>
  </si>
  <si>
    <t>XEROX CORPORATION</t>
  </si>
  <si>
    <t>IT Mainframe Printer</t>
  </si>
  <si>
    <t>ANNESE &amp; ASSOCIATES INC</t>
  </si>
  <si>
    <t>WEST PUBLISHING</t>
  </si>
  <si>
    <t>INDIANA FURNITURE INDUSTRIES INC</t>
  </si>
  <si>
    <t>promos</t>
  </si>
  <si>
    <t xml:space="preserve"> </t>
  </si>
  <si>
    <t>BLUTH, RANDALL G.</t>
  </si>
  <si>
    <t>COMMISSIONER</t>
  </si>
  <si>
    <t>LONG, JAMES E.</t>
  </si>
  <si>
    <t>SWEENEY, AYESHIA</t>
  </si>
  <si>
    <t>EXECUTIVE ASSISTANT</t>
  </si>
  <si>
    <t>FINNEGAN, MICHAEL</t>
  </si>
  <si>
    <t>MCCUTCHEON, R. BURLEIGH</t>
  </si>
  <si>
    <t>DIRECTOR OF LRS</t>
  </si>
  <si>
    <t>PALMER, LYNNE M.</t>
  </si>
  <si>
    <t>OFFICE MANAGER</t>
  </si>
  <si>
    <t>REED,  DAWN</t>
  </si>
  <si>
    <t>DEP. DIRECTOR OF LRS</t>
  </si>
  <si>
    <t>HUHN, KATHLEEN J.</t>
  </si>
  <si>
    <t>ADMINISTRATIVE ASSISTANT II</t>
  </si>
  <si>
    <t>SCOONS, JOANNA</t>
  </si>
  <si>
    <t>SALES MANAGER</t>
  </si>
  <si>
    <t>OUDERKIRK, MARIANNE</t>
  </si>
  <si>
    <t>SR HOTLINE OPERATOR III</t>
  </si>
  <si>
    <t>READ, COLLIN</t>
  </si>
  <si>
    <t>SR LRS TRAINER/SALES REP</t>
  </si>
  <si>
    <t>FLOSS, FREDERICK</t>
  </si>
  <si>
    <t>TRAINING REPRESENTATIVE II</t>
  </si>
  <si>
    <t>VEGA-WINSLOW, RAQUEL</t>
  </si>
  <si>
    <t>LRS ACCOUNTS ADMINISTRATOR</t>
  </si>
  <si>
    <t>WALTERS, SHATIA</t>
  </si>
  <si>
    <t>TRAINING REPRESENTATIVE</t>
  </si>
  <si>
    <t>PEREZ JAQUITH, ROSEMARIE</t>
  </si>
  <si>
    <t>DIRECTOR OF ADMIN/ADMIN COUNSEL</t>
  </si>
  <si>
    <t>SKARZYNSKI, KIMBERLY</t>
  </si>
  <si>
    <t>BUDGET &amp; FINANCE ADMINISTRATOR</t>
  </si>
  <si>
    <t>PETERS, LAURA</t>
  </si>
  <si>
    <t>DEP DIR OF ADMIN &amp; DIR OF HR</t>
  </si>
  <si>
    <t>LOEFFLER, ROBERT</t>
  </si>
  <si>
    <t>SR SUPPLY CLERK  ADMINISTRATOR</t>
  </si>
  <si>
    <t>HOFFMAN, JULIA</t>
  </si>
  <si>
    <t>PERSONNEL/FINANCE ADMINISTRATOR</t>
  </si>
  <si>
    <t>STURDIVANT, KIARA</t>
  </si>
  <si>
    <t>HUMAN RESOURCES ASSISTANT</t>
  </si>
  <si>
    <t>SR EXECUTIVE ASSISTANT</t>
  </si>
  <si>
    <t>COMMISSO, AGATINA</t>
  </si>
  <si>
    <t>DIRECTOR OF DOC CTRL &amp; ACCTBLTY</t>
  </si>
  <si>
    <t>ROBARGE, KAELAN</t>
  </si>
  <si>
    <t>DOCUMENT CONTROL CLERK II</t>
  </si>
  <si>
    <t>DINKINS, JUSTIN</t>
  </si>
  <si>
    <t>DOCUMENT CONTROL CLERK I</t>
  </si>
  <si>
    <t>DENYSE, DANIEL</t>
  </si>
  <si>
    <t>SMITH, FAYE A.</t>
  </si>
  <si>
    <t>WARD, TERRENCE M.</t>
  </si>
  <si>
    <t>DIRECTOR OF ASSEMBLY REVISION</t>
  </si>
  <si>
    <t>CARRK, AMY</t>
  </si>
  <si>
    <t>DEP DIR OF ASSEMBLY REVISION</t>
  </si>
  <si>
    <t xml:space="preserve">BARBER, JASON </t>
  </si>
  <si>
    <t>ASSNT DEP DIR OF ASSEMBLY REVISION</t>
  </si>
  <si>
    <t>PALLADINO, JOHN F.</t>
  </si>
  <si>
    <t>SENIOR REVISION CLERK I</t>
  </si>
  <si>
    <t>RICE, JOSHUA</t>
  </si>
  <si>
    <t>REVISION CLERK III</t>
  </si>
  <si>
    <t>HARRIS, JEFFREY C.</t>
  </si>
  <si>
    <t>SENIOR EXAMINER  I</t>
  </si>
  <si>
    <t>DEAS, LEON</t>
  </si>
  <si>
    <t>CAMPRONE, DANIELLE</t>
  </si>
  <si>
    <t>REVISION CLERK II</t>
  </si>
  <si>
    <t>SEARLES, BRIAN T.</t>
  </si>
  <si>
    <t>DIRECTOR OF SENATE REVISION</t>
  </si>
  <si>
    <t>NEWCOMB, JULIE</t>
  </si>
  <si>
    <t>DEPUTY DIRECTOR OF SEN REVISION</t>
  </si>
  <si>
    <t>FITTING, JOHN P.,JR.</t>
  </si>
  <si>
    <t>LEAHY, TIMOTHY W.</t>
  </si>
  <si>
    <t>ASSISTANT DEPUTY DIRECTOR SENATE REVISION</t>
  </si>
  <si>
    <t>RILEY, JOHN</t>
  </si>
  <si>
    <t>EXAMINER II</t>
  </si>
  <si>
    <t>DESIMONE, JULIAN</t>
  </si>
  <si>
    <t>REVISION CLERK</t>
  </si>
  <si>
    <t>ROGERS, MATTHEW</t>
  </si>
  <si>
    <t>EXAMINER I</t>
  </si>
  <si>
    <t>FIOZZO, GREGORY</t>
  </si>
  <si>
    <t>ACTING DEP DIR OF SEN REVISION</t>
  </si>
  <si>
    <t>MALONEY, KEELEY</t>
  </si>
  <si>
    <t>CHIEF COUNSEL LBDC/DIR OF LEGAL SVCS</t>
  </si>
  <si>
    <t>KIDD, KRISTIN</t>
  </si>
  <si>
    <t>ACTING DEPUTY COUNSEL TO LBDC</t>
  </si>
  <si>
    <t>PHILIPPI, REED</t>
  </si>
  <si>
    <t>SPECIAL COUNSEL</t>
  </si>
  <si>
    <t>BONIFACE, MARJORIE</t>
  </si>
  <si>
    <t>STEWART, KELLY</t>
  </si>
  <si>
    <t>SENIOR ATTORNEY IV</t>
  </si>
  <si>
    <t>CRISCIONE-SZESNAT, NICOLE</t>
  </si>
  <si>
    <t>SENIOR ATTORNEY  II</t>
  </si>
  <si>
    <t>HILL, MARYANNE</t>
  </si>
  <si>
    <t>SENIOR COUNSEL IV</t>
  </si>
  <si>
    <t>ELGHANNANI, SARAH</t>
  </si>
  <si>
    <t>SENIOR COUNSEL  IV</t>
  </si>
  <si>
    <t>JOHNSON, RHIANNAH</t>
  </si>
  <si>
    <t>SENIOR COUNSEL I</t>
  </si>
  <si>
    <t>PATANE, JULIA</t>
  </si>
  <si>
    <t>ASSOCIATE COUNSEL I</t>
  </si>
  <si>
    <t>MINICK, MARK</t>
  </si>
  <si>
    <t>PRITCHARD, JEFFREY</t>
  </si>
  <si>
    <t>ASSISTANT COUNSEL III</t>
  </si>
  <si>
    <t>HUSTED, JAMES</t>
  </si>
  <si>
    <t>DIPASQUALE, ANDREW</t>
  </si>
  <si>
    <t>HABEL, KAREN L.</t>
  </si>
  <si>
    <t>DIRECTOR FOR RESO WRITERS</t>
  </si>
  <si>
    <t>PALUMBO, KATIE</t>
  </si>
  <si>
    <t>RESOLUTION DRAFTER II</t>
  </si>
  <si>
    <t>MULLIGAN, MARGARET</t>
  </si>
  <si>
    <t>DEPUTY DIRECTOR FOR RESO WRITERS</t>
  </si>
  <si>
    <t>COOKE, SAMANTHA</t>
  </si>
  <si>
    <t>ADMINISTRATIVE ASSISTANT</t>
  </si>
  <si>
    <t>SHEEHAN, ELISSA</t>
  </si>
  <si>
    <t>ASSISTANT COUNSEL I</t>
  </si>
  <si>
    <t>CALLAHAN-SKELLY, FRANCES</t>
  </si>
  <si>
    <t>RESOLUTION DRAFTER I</t>
  </si>
  <si>
    <t>MCAULEY, JAMES</t>
  </si>
  <si>
    <t>ROSENBERG, JOSHUA</t>
  </si>
  <si>
    <t>GLEASON, JOANNA</t>
  </si>
  <si>
    <t>ASSOCIATE COUNSEL II</t>
  </si>
  <si>
    <t>DONOVAN, KATHY E.</t>
  </si>
  <si>
    <t>DIRECTOR OF BUDGET SERVICES</t>
  </si>
  <si>
    <t>LYDECKER, KATHLEEN</t>
  </si>
  <si>
    <t>HOGAN, TAYLOR</t>
  </si>
  <si>
    <t>EXECUTIVE ASSISTANT/BUDGET ASSISTANT</t>
  </si>
  <si>
    <t>LAWSON, NADYA</t>
  </si>
  <si>
    <t>DIRECTOR FOR COMPARERS</t>
  </si>
  <si>
    <t>DOUGLASS, ELISABETH</t>
  </si>
  <si>
    <t>DEPUTY DIR FOR COMPARERS</t>
  </si>
  <si>
    <t>RUOSO, OTELLO</t>
  </si>
  <si>
    <t>SANTOSUOSSO, GARRETH</t>
  </si>
  <si>
    <t>ASSNT DEPUTY DIR FOR COMPARERS</t>
  </si>
  <si>
    <t>MCPHERSON, RACHEL</t>
  </si>
  <si>
    <t>TRIPP, DEBORAH</t>
  </si>
  <si>
    <t>RULES &amp; REGS ADMINISTRATOR</t>
  </si>
  <si>
    <t>WILLIAMS, LORI</t>
  </si>
  <si>
    <t>SENIOR EDITORIAL AIDE</t>
  </si>
  <si>
    <t>JAFFE, NAOMI</t>
  </si>
  <si>
    <t>COORD FOR BILL VERIF TRAIN &amp; PROF DEV</t>
  </si>
  <si>
    <t>BRUCKMAN, DONA</t>
  </si>
  <si>
    <t>SENIOR EDITORIAL AIDE II</t>
  </si>
  <si>
    <t>CONE, AMANDA</t>
  </si>
  <si>
    <t>LEWIS, R. ERIK</t>
  </si>
  <si>
    <t>SENIOR EDITORIAL AIDE/TRAINER</t>
  </si>
  <si>
    <t>STARK, DAVID</t>
  </si>
  <si>
    <t>EDITORIAL AIDE II</t>
  </si>
  <si>
    <t>WILEY, LAUREN</t>
  </si>
  <si>
    <t>EDITORIAL AIDE</t>
  </si>
  <si>
    <t>GOEBEL, FRANK</t>
  </si>
  <si>
    <t>REID, TYWANN</t>
  </si>
  <si>
    <t>CLERK</t>
  </si>
  <si>
    <t>KNACK, CHRISTOPHER</t>
  </si>
  <si>
    <t>PROOFREADER</t>
  </si>
  <si>
    <t>DAVIS, JESSICA</t>
  </si>
  <si>
    <t>PROOFREADER IV</t>
  </si>
  <si>
    <t>CHRISTIANSEN, AARON</t>
  </si>
  <si>
    <t>DONATO, GILBERT</t>
  </si>
  <si>
    <t>PROOFREADER II</t>
  </si>
  <si>
    <t>AUGUSTIN, SAMUEL</t>
  </si>
  <si>
    <t>SNOW, NICOLE</t>
  </si>
  <si>
    <t>WELDON, CHARLES</t>
  </si>
  <si>
    <t>FOGARTY, DAVID</t>
  </si>
  <si>
    <t>WHITE, JOHN</t>
  </si>
  <si>
    <t>LECUYER, MICHELLE</t>
  </si>
  <si>
    <t>WOODWORTH, DAVID</t>
  </si>
  <si>
    <t>PROOFREADER/BUDGET ASSNT</t>
  </si>
  <si>
    <t>DOUGLASS, JILL</t>
  </si>
  <si>
    <t>PROOFREADER II/ADMN CLERK</t>
  </si>
  <si>
    <t>BEBLOWSKI, MICHAEL</t>
  </si>
  <si>
    <t>RULES &amp; REGS ASST/PROOFREADER II</t>
  </si>
  <si>
    <t>CARPENTER, THOMAS</t>
  </si>
  <si>
    <t>CRONK, JASON</t>
  </si>
  <si>
    <t>ASSINI, CHRISTOPHER</t>
  </si>
  <si>
    <t>DELGUIDICE, KATHERINE</t>
  </si>
  <si>
    <t>MOORE, DAWN</t>
  </si>
  <si>
    <t>MCPHERSON, SIERRA</t>
  </si>
  <si>
    <t>ANDERSON, JAIME</t>
  </si>
  <si>
    <t>WAYAND, JEREMY</t>
  </si>
  <si>
    <t>ASSI-BODJE, GILLES</t>
  </si>
  <si>
    <t>AUBREY-ALMY, CASANDRA</t>
  </si>
  <si>
    <t>SHILLING, ASHLEY</t>
  </si>
  <si>
    <t>O'TOOLE, CASSIA</t>
  </si>
  <si>
    <t>MCKEON, JENNIFER</t>
  </si>
  <si>
    <t>BULLIS, JOHN</t>
  </si>
  <si>
    <t>BAILEY, NATHANIEL</t>
  </si>
  <si>
    <t>DOUYON, MATTHEW</t>
  </si>
  <si>
    <t>SPADARO, MOIRA</t>
  </si>
  <si>
    <t>ZACCARDO, ANTHONY</t>
  </si>
  <si>
    <t>DIRECTOR FOR EXAMINERS</t>
  </si>
  <si>
    <t>LAVIGNE, KEVIN</t>
  </si>
  <si>
    <t>DEPUTY DIR FOR EXAMINERS</t>
  </si>
  <si>
    <t xml:space="preserve">SUSMAN, JOHN </t>
  </si>
  <si>
    <t>MOTT, ETHEL C.</t>
  </si>
  <si>
    <t>SENIOR EXAMINER II/SR BUDGET ASSNT</t>
  </si>
  <si>
    <t>KUENTZEL, KAREN T.</t>
  </si>
  <si>
    <t>SENIOR EXAMINER III</t>
  </si>
  <si>
    <t>MASTRIANNI, DAVID V.</t>
  </si>
  <si>
    <t>MORGAN, JUSTINE</t>
  </si>
  <si>
    <t>EXAMINER II/BUDGET ASSNT</t>
  </si>
  <si>
    <t>BURT, AMANDA</t>
  </si>
  <si>
    <t xml:space="preserve">SENIOR EXAMINER </t>
  </si>
  <si>
    <t>GAWLOWSKI, DAVID</t>
  </si>
  <si>
    <t>MCCLENAGHAN, JUSTIN</t>
  </si>
  <si>
    <t>SR EXAMINER /TRAINER</t>
  </si>
  <si>
    <t>WOLFANGER, JONATHAN</t>
  </si>
  <si>
    <t>EXAMINER</t>
  </si>
  <si>
    <t>PULLING, PHILIP</t>
  </si>
  <si>
    <t>CICCONE, LESLIE</t>
  </si>
  <si>
    <t>FLYNN, BRENDAN</t>
  </si>
  <si>
    <t>SALVATORE, STEPHEN</t>
  </si>
  <si>
    <t>ZENZEN, JEFFREY</t>
  </si>
  <si>
    <t>SENIOR EXAMINER II</t>
  </si>
  <si>
    <t>SANTOSUOSSO, ELIZA</t>
  </si>
  <si>
    <t xml:space="preserve">COUTURE, THOMAS </t>
  </si>
  <si>
    <t>EXAMINER II/LOGGER</t>
  </si>
  <si>
    <t>FIESEHER, THOMAS A.</t>
  </si>
  <si>
    <t>DIRECTOR FOR CODE EDITORS</t>
  </si>
  <si>
    <t>KEARBEY, PATRICIA</t>
  </si>
  <si>
    <t>DEP DIR FOR CODE EDITORS</t>
  </si>
  <si>
    <t>BELL, MARK R.</t>
  </si>
  <si>
    <t>ASSNT DEP DIR FOR CODE EDITORS</t>
  </si>
  <si>
    <t>DALLAND, MICHAEL</t>
  </si>
  <si>
    <t>SUSMAN, KATRINA</t>
  </si>
  <si>
    <t>SPECIAL PROJECTS COORD</t>
  </si>
  <si>
    <t>MCNULTY, NANCY</t>
  </si>
  <si>
    <t>SR CODE EDITOR II</t>
  </si>
  <si>
    <t>SEYMOUR, PETER</t>
  </si>
  <si>
    <t>DAVIS, KENNETH</t>
  </si>
  <si>
    <t>SENIOR CODE EDITOR</t>
  </si>
  <si>
    <t>COYNE, DIANNE</t>
  </si>
  <si>
    <t>ASSNT DEP DIR FOR MEMO UNIT</t>
  </si>
  <si>
    <t>POZNIAKAS, CRYSTAL</t>
  </si>
  <si>
    <t>MEMO INPUT SPECIALIST II</t>
  </si>
  <si>
    <t>WATSON, STEPHEN</t>
  </si>
  <si>
    <t>FILE CLERK II</t>
  </si>
  <si>
    <t>GARCIA, LINA</t>
  </si>
  <si>
    <t>DIRECTOR FOR DATA ENTRY</t>
  </si>
  <si>
    <t>KEEFNER, KIMBERLY</t>
  </si>
  <si>
    <t>DEPUTY DIR FOR DATA ENTRY</t>
  </si>
  <si>
    <t>MASSE, LISA</t>
  </si>
  <si>
    <t>ASSNT DEP DIR FOR DATA ENTRY</t>
  </si>
  <si>
    <t>BATEASE, MICHELLE</t>
  </si>
  <si>
    <t>NESTLEN, PATRICIA</t>
  </si>
  <si>
    <t>SR INFO PROC SPEC III</t>
  </si>
  <si>
    <t>DAVIS, MARILYN</t>
  </si>
  <si>
    <t>PHOENIX, KELLY</t>
  </si>
  <si>
    <t>SR INFO PROC SPEC II</t>
  </si>
  <si>
    <t>FREY, JESSICA</t>
  </si>
  <si>
    <t>SR INFO PROC SPEC /TRAINING ADMINISTRATOR</t>
  </si>
  <si>
    <t>DEGROFF, VICTORIA</t>
  </si>
  <si>
    <t>SR INFO PROC SPEC 2/TRAINER</t>
  </si>
  <si>
    <t>STEWART, CASEY</t>
  </si>
  <si>
    <t>DATA ENTRY MACHINE OPERATOR I</t>
  </si>
  <si>
    <t>SHERIDAN, JEFFREY</t>
  </si>
  <si>
    <t>INFORMATION PROCESSING SPECIALIST</t>
  </si>
  <si>
    <t>FOX, DANIEL</t>
  </si>
  <si>
    <t xml:space="preserve">SR INFO PROC SPEC </t>
  </si>
  <si>
    <t>NOYSE, MICHAEL</t>
  </si>
  <si>
    <t>WESTFALL, TAYLOR</t>
  </si>
  <si>
    <t>DATA ENTRY MACHINE OPERATOR</t>
  </si>
  <si>
    <t>SANTOSUOSSO, OLIVIA</t>
  </si>
  <si>
    <t>COLLINS, ALEXIS</t>
  </si>
  <si>
    <t>DOMINY, CINDY</t>
  </si>
  <si>
    <t>SPIZOWSKI, NICHOLAS T.</t>
  </si>
  <si>
    <t>SUPERVISOR OF PRODUCTION &amp; DELIVERY</t>
  </si>
  <si>
    <t>DOLAN, WILLIAM</t>
  </si>
  <si>
    <t>DEPUTY SUPERVISOR OF PRODUCTION &amp; DELIVERY</t>
  </si>
  <si>
    <t>TRUDEAU, DAVID</t>
  </si>
  <si>
    <t xml:space="preserve">GREENE, STEVEN </t>
  </si>
  <si>
    <t>PRODUCTION &amp; DELIVERY ASSOC III</t>
  </si>
  <si>
    <t>MEROLA, STANLEY</t>
  </si>
  <si>
    <t>PAVLAK, ROBERT</t>
  </si>
  <si>
    <t>SHERIDAN, MICHAEL</t>
  </si>
  <si>
    <t>SR. PRODUCTION AND DELIVERY ASSOCIATE</t>
  </si>
  <si>
    <t xml:space="preserve">REILLY, JAMES </t>
  </si>
  <si>
    <t>PRODUCTION &amp; DELIVERY ASSOC 2</t>
  </si>
  <si>
    <t>HURTT, BENJAMIN</t>
  </si>
  <si>
    <t>PRODUCTION &amp; DELIVERY ASSOC 4</t>
  </si>
  <si>
    <t>DIXON, FRANK</t>
  </si>
  <si>
    <t>PRODUCTION &amp; DELIVERY ASSOC I</t>
  </si>
  <si>
    <t>SMITH, JEMAR</t>
  </si>
  <si>
    <t>PRODUCTION SERVICES ASSOCIATE I</t>
  </si>
  <si>
    <t>MCKINNEY, TUREL</t>
  </si>
  <si>
    <t>DESORRENTO, MARK</t>
  </si>
  <si>
    <t>NARDOLILLO, WILLIAM (S)</t>
  </si>
  <si>
    <t>SPECIAL ASSISTANT</t>
  </si>
  <si>
    <t>MELUCCI, SALVADORE (S)</t>
  </si>
  <si>
    <t>SMITH, MARCUS</t>
  </si>
  <si>
    <t>PICKETT, MICHAEL</t>
  </si>
  <si>
    <t>MACFARLAND, DIANNE L.</t>
  </si>
  <si>
    <t>DIRECTOR FOR LEGISLATIVE DIGEST</t>
  </si>
  <si>
    <t>ALMINDO, KENNETH</t>
  </si>
  <si>
    <t>DEP DIR FOR LEGISLATIVE DIGEST</t>
  </si>
  <si>
    <t>LIDDELL, KRISTA</t>
  </si>
  <si>
    <t>DEP DIR FOR LEGISLATIVE DIGEST/SR. INDEXING EDITOR</t>
  </si>
  <si>
    <t>ADDY, SHEILA</t>
  </si>
  <si>
    <t>SCHEEREN, SHANNON</t>
  </si>
  <si>
    <t>SR EDITORIAL ASSISTANT II</t>
  </si>
  <si>
    <t>TERRY, MICHAEL</t>
  </si>
  <si>
    <t>SR INDEXING EDITOR</t>
  </si>
  <si>
    <t>COUTURE, MATTHEW</t>
  </si>
  <si>
    <t xml:space="preserve">SENIOR INFO PROC SPEC </t>
  </si>
  <si>
    <t>LUBITZ, BENJAMIN J.</t>
  </si>
  <si>
    <t>TERRY, JOSEPH</t>
  </si>
  <si>
    <t xml:space="preserve">INFORMATION PROCESSING SPECIALIST </t>
  </si>
  <si>
    <t>NARKIEWICZ, PAUL D.</t>
  </si>
  <si>
    <t>CHIEF INFORMATION OFFICER</t>
  </si>
  <si>
    <t>CHERRIER, GRACE</t>
  </si>
  <si>
    <t>SENIOR EXECUTIVE ASSISTANT</t>
  </si>
  <si>
    <t>EISEN, LARRY S.</t>
  </si>
  <si>
    <t>ERICKSON, KARL</t>
  </si>
  <si>
    <t>SYSTEMS PROGRAMMER IV</t>
  </si>
  <si>
    <t>BLENDELL, EDWARD, JR.</t>
  </si>
  <si>
    <t>SR NETWORK ANALYST II</t>
  </si>
  <si>
    <t>ROSS, JAMES Q.</t>
  </si>
  <si>
    <t>MANAGER OF SMS</t>
  </si>
  <si>
    <t>SILVERMAN, WILLIAM</t>
  </si>
  <si>
    <t>SR SYSTEMS ADMINISTRATOR V</t>
  </si>
  <si>
    <t xml:space="preserve">GIMONDO, RONALD </t>
  </si>
  <si>
    <t>SYSTEMS SUPPORT TECHNICIAN</t>
  </si>
  <si>
    <t>LANCIONE, DAVID A.</t>
  </si>
  <si>
    <t>MANAGER OF INFO TECH SUPPORT</t>
  </si>
  <si>
    <t>GRACE, RICHARD</t>
  </si>
  <si>
    <t>SR INFO TECH SUPPORT SPEC II</t>
  </si>
  <si>
    <t>MINE, MICHAEL</t>
  </si>
  <si>
    <t>INFO TECH SUPPORT SPEC IV</t>
  </si>
  <si>
    <t>HILL, DAVID</t>
  </si>
  <si>
    <t>INFO TECH SUPPORT SPEC I</t>
  </si>
  <si>
    <t>SEIBERT, LISA</t>
  </si>
  <si>
    <t>PALMER, FRED</t>
  </si>
  <si>
    <t>MANAGER OF APPLICATIONS DEVELOPMENT</t>
  </si>
  <si>
    <t>EISEN, JANICE K.</t>
  </si>
  <si>
    <t>DBA - SR INFO TECH PROG/ANALYST</t>
  </si>
  <si>
    <t>PATTEN, TIMOTHY</t>
  </si>
  <si>
    <t>SR INFO TECH PROG/ANALYST IV</t>
  </si>
  <si>
    <t>RUTKOWSKI, MONIQUE</t>
  </si>
  <si>
    <t>ASSOC INFO TECH PROG/ANALYST II</t>
  </si>
  <si>
    <t>SHEPARD, DEMMA</t>
  </si>
  <si>
    <t>DEPUTY MANAGER OF APPLICATIONS DEVELOPMENT</t>
  </si>
  <si>
    <t>MOON, MICHAEL</t>
  </si>
  <si>
    <t xml:space="preserve">JR PROGRAMMER </t>
  </si>
  <si>
    <t>LASSONE, MICHAEL</t>
  </si>
  <si>
    <t>INFO TECH PROGRAMMER IV</t>
  </si>
  <si>
    <t>AUTIDA, BERNARDO</t>
  </si>
  <si>
    <t>INFO TECH PROGRAMMER II</t>
  </si>
  <si>
    <t>HOTZ, NICHOLAS</t>
  </si>
  <si>
    <t>SR INFO TECH PROG/ANALYST II</t>
  </si>
  <si>
    <t>DOLAN, PETER C.</t>
  </si>
  <si>
    <t>MANAGER OF COMPUTER OPERATIONS</t>
  </si>
  <si>
    <t>MCSHANE, THOMAS W.</t>
  </si>
  <si>
    <t>ASSNT MAN COMP OPERATIONS</t>
  </si>
  <si>
    <t>PANZA, MATTHEW</t>
  </si>
  <si>
    <t xml:space="preserve">SR SUPERVISING COMPUTER OP </t>
  </si>
  <si>
    <t>LIPSCOMB,WILLIAM N.,JR.</t>
  </si>
  <si>
    <t>SUPERVISING COMPUTER OP III</t>
  </si>
  <si>
    <t>LOCKEN, GEOFFREY D.</t>
  </si>
  <si>
    <t>COMPUTER OPERATOR</t>
  </si>
  <si>
    <t>IMPELLIZZERI, JOHN</t>
  </si>
  <si>
    <t xml:space="preserve">SUPERVISING COMPUTER OP </t>
  </si>
  <si>
    <t>VISCUSI, VINCENZO</t>
  </si>
  <si>
    <t>SR COMPUTER OPERATOR II</t>
  </si>
  <si>
    <t>WINSLOW, MICHAEL</t>
  </si>
  <si>
    <t>COMPUTER OPERATOR  II</t>
  </si>
  <si>
    <t>HARRIS, WILLIAM E.</t>
  </si>
  <si>
    <t>DIGITAL PRINT OPERATOR - SHIFT SUPERVISOR</t>
  </si>
  <si>
    <t>BUECHS, JOSEPH J.</t>
  </si>
  <si>
    <t>MANAGER OF PRODUCTION SERVICES</t>
  </si>
  <si>
    <t xml:space="preserve">SNAY, KEVIN </t>
  </si>
  <si>
    <t>DIGITAL PRINT OPERATOR III</t>
  </si>
  <si>
    <t>FAHEY, MICHAEL</t>
  </si>
  <si>
    <t>SR DIIGITAL PRINT OPERATOR II</t>
  </si>
  <si>
    <t>BLANCK, HENRY</t>
  </si>
  <si>
    <t>PRODUCTION SERVICES ASSOCIATE II</t>
  </si>
  <si>
    <t>A</t>
  </si>
  <si>
    <t>9/6/2018-3/6/2019</t>
  </si>
  <si>
    <t>LSP</t>
  </si>
  <si>
    <t>9/6/2018-11/6/2018</t>
  </si>
  <si>
    <t>9/6/2018-10/3/2018</t>
  </si>
  <si>
    <t>9/6/2018-9/26/2018</t>
  </si>
  <si>
    <t>9/6/2018-10/18/2018</t>
  </si>
  <si>
    <t>9/6/2018-11/14/2018</t>
  </si>
  <si>
    <t>9/6/2018-11/24/2018</t>
  </si>
  <si>
    <t>12/10/2018-3/6/2019</t>
  </si>
  <si>
    <t>12/14/2018-3/6/2019</t>
  </si>
  <si>
    <t>12/17/2018-3/6/2019</t>
  </si>
  <si>
    <t>9/6/2018-12/26/2018</t>
  </si>
  <si>
    <t>9/6/2018-1/2/2019</t>
  </si>
  <si>
    <t>9/6/2018-1/1/2019</t>
  </si>
  <si>
    <t>9/6/2018-1/3/2019</t>
  </si>
  <si>
    <t>9/6/2018-1/7/2019</t>
  </si>
  <si>
    <t>9/6/2018-1/14/2019</t>
  </si>
  <si>
    <t>9/6/2018-1/31/2019</t>
  </si>
  <si>
    <t>9/6/2018-2/6/2019</t>
  </si>
  <si>
    <t>9/6/2018-2/7/2019</t>
  </si>
  <si>
    <t>9/6/2018-2/21/2019</t>
  </si>
  <si>
    <t>9/6/2018-2/25/2019</t>
  </si>
  <si>
    <t>9/6/2018-3/2/2019</t>
  </si>
  <si>
    <t>9/6/2018-2/4/2019</t>
  </si>
  <si>
    <t>Name</t>
  </si>
  <si>
    <t>Title</t>
  </si>
  <si>
    <t>Service Dates</t>
  </si>
  <si>
    <t>Payroll Type</t>
  </si>
  <si>
    <t>Fiscal Cost</t>
  </si>
  <si>
    <t>Total NPS</t>
  </si>
  <si>
    <t>Total Personal Service</t>
  </si>
  <si>
    <t xml:space="preserve">Total </t>
  </si>
  <si>
    <t>NYS LEGISLATIVE BILL DRAFTING COMMISSION
STATEMENT OF DISBURSEMENTS 10/1/18-3/31/19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</si>
</sst>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urier New"/>
      <family val="3"/>
    </font>
    <font>
      <sz val="8"/>
      <color theme="1"/>
      <name val="Courier New"/>
      <family val="3"/>
    </font>
    <font>
      <sz val="8"/>
      <name val="Courier New"/>
      <family val="3"/>
    </font>
    <font>
      <b/>
      <sz val="8"/>
      <color theme="1"/>
      <name val="Courier New"/>
      <family val="3"/>
    </font>
    <font>
      <b/>
      <u/>
      <sz val="8"/>
      <color theme="1"/>
      <name val="Courier New"/>
      <family val="3"/>
    </font>
    <font>
      <b/>
      <u/>
      <sz val="8"/>
      <name val="Courier New"/>
      <family val="3"/>
    </font>
    <font>
      <b/>
      <sz val="10"/>
      <color theme="1"/>
      <name val="Courier New"/>
      <family val="3"/>
    </font>
    <font>
      <b/>
      <sz val="8"/>
      <color theme="0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3" fillId="0" borderId="1" xfId="0" applyFont="1" applyBorder="1"/>
    <xf numFmtId="164" fontId="3" fillId="0" borderId="0" xfId="1" applyNumberFormat="1" applyFont="1" applyAlignment="1">
      <alignment horizontal="center" vertical="center"/>
    </xf>
    <xf numFmtId="44" fontId="3" fillId="0" borderId="0" xfId="1" applyFont="1"/>
    <xf numFmtId="0" fontId="4" fillId="0" borderId="0" xfId="0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3" fillId="0" borderId="0" xfId="1" applyFont="1" applyFill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8" fillId="0" borderId="0" xfId="0" applyNumberFormat="1" applyFont="1" applyFill="1" applyAlignment="1">
      <alignment horizontal="center" wrapText="1"/>
    </xf>
    <xf numFmtId="14" fontId="8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3"/>
  <sheetViews>
    <sheetView tabSelected="1" zoomScaleNormal="100" workbookViewId="0">
      <selection activeCell="H572" sqref="H572"/>
    </sheetView>
  </sheetViews>
  <sheetFormatPr defaultRowHeight="11.25" x14ac:dyDescent="0.2"/>
  <cols>
    <col min="1" max="1" width="31.28515625" style="12" customWidth="1"/>
    <col min="2" max="2" width="52.42578125" style="14" bestFit="1" customWidth="1"/>
    <col min="3" max="3" width="24.42578125" style="13" customWidth="1"/>
    <col min="4" max="4" width="46.28515625" style="14" customWidth="1"/>
    <col min="5" max="5" width="39.42578125" style="15" customWidth="1"/>
    <col min="6" max="6" width="21" style="4" customWidth="1"/>
    <col min="7" max="16384" width="9.140625" style="4"/>
  </cols>
  <sheetData>
    <row r="1" spans="1:5" x14ac:dyDescent="0.2">
      <c r="A1" s="23"/>
      <c r="B1" s="24"/>
      <c r="C1" s="21"/>
      <c r="D1" s="24"/>
      <c r="E1" s="25"/>
    </row>
    <row r="2" spans="1:5" ht="11.25" customHeight="1" x14ac:dyDescent="0.2">
      <c r="A2" s="42" t="s">
        <v>515</v>
      </c>
      <c r="B2" s="43"/>
      <c r="C2" s="43"/>
      <c r="D2" s="43"/>
      <c r="E2" s="43"/>
    </row>
    <row r="3" spans="1:5" ht="16.5" customHeight="1" x14ac:dyDescent="0.2">
      <c r="A3" s="43"/>
      <c r="B3" s="43"/>
      <c r="C3" s="43"/>
      <c r="D3" s="43"/>
      <c r="E3" s="43"/>
    </row>
    <row r="4" spans="1:5" x14ac:dyDescent="0.2">
      <c r="A4" s="23"/>
      <c r="B4" s="24"/>
      <c r="C4" s="21"/>
      <c r="D4" s="24"/>
      <c r="E4" s="25"/>
    </row>
    <row r="5" spans="1:5" s="6" customFormat="1" x14ac:dyDescent="0.2">
      <c r="A5" s="8" t="s">
        <v>507</v>
      </c>
      <c r="B5" s="5" t="s">
        <v>508</v>
      </c>
      <c r="C5" s="5" t="s">
        <v>509</v>
      </c>
      <c r="D5" s="9" t="s">
        <v>510</v>
      </c>
      <c r="E5" s="11" t="s">
        <v>511</v>
      </c>
    </row>
    <row r="6" spans="1:5" x14ac:dyDescent="0.2">
      <c r="A6" s="5"/>
      <c r="B6" s="5"/>
      <c r="C6" s="5"/>
      <c r="D6" s="9"/>
      <c r="E6" s="11"/>
    </row>
    <row r="7" spans="1:5" x14ac:dyDescent="0.2">
      <c r="A7" s="7" t="s">
        <v>112</v>
      </c>
      <c r="B7" s="7" t="s">
        <v>113</v>
      </c>
      <c r="C7" s="14" t="s">
        <v>483</v>
      </c>
      <c r="D7" s="10" t="s">
        <v>482</v>
      </c>
      <c r="E7" s="26">
        <v>82884.75</v>
      </c>
    </row>
    <row r="8" spans="1:5" x14ac:dyDescent="0.2">
      <c r="A8" s="7" t="s">
        <v>404</v>
      </c>
      <c r="B8" s="7" t="s">
        <v>368</v>
      </c>
      <c r="C8" s="14" t="s">
        <v>483</v>
      </c>
      <c r="D8" s="10" t="s">
        <v>482</v>
      </c>
      <c r="E8" s="26">
        <v>15360.409999999998</v>
      </c>
    </row>
    <row r="9" spans="1:5" x14ac:dyDescent="0.2">
      <c r="A9" s="7" t="s">
        <v>400</v>
      </c>
      <c r="B9" s="7" t="s">
        <v>401</v>
      </c>
      <c r="C9" s="14" t="s">
        <v>483</v>
      </c>
      <c r="D9" s="10" t="s">
        <v>482</v>
      </c>
      <c r="E9" s="26">
        <v>32851</v>
      </c>
    </row>
    <row r="10" spans="1:5" x14ac:dyDescent="0.2">
      <c r="A10" s="7" t="s">
        <v>285</v>
      </c>
      <c r="B10" s="7" t="s">
        <v>261</v>
      </c>
      <c r="C10" s="14" t="s">
        <v>491</v>
      </c>
      <c r="D10" s="10" t="s">
        <v>482</v>
      </c>
      <c r="E10" s="26">
        <v>4203.2700000000004</v>
      </c>
    </row>
    <row r="11" spans="1:5" x14ac:dyDescent="0.2">
      <c r="A11" s="7" t="s">
        <v>287</v>
      </c>
      <c r="B11" s="7" t="s">
        <v>261</v>
      </c>
      <c r="C11" s="14" t="s">
        <v>495</v>
      </c>
      <c r="D11" s="10" t="s">
        <v>482</v>
      </c>
      <c r="E11" s="26">
        <v>4415.4299999999994</v>
      </c>
    </row>
    <row r="12" spans="1:5" x14ac:dyDescent="0.2">
      <c r="A12" s="7" t="s">
        <v>281</v>
      </c>
      <c r="B12" s="7" t="s">
        <v>261</v>
      </c>
      <c r="C12" s="14" t="s">
        <v>483</v>
      </c>
      <c r="D12" s="10" t="s">
        <v>482</v>
      </c>
      <c r="E12" s="26">
        <v>14248.010000000002</v>
      </c>
    </row>
    <row r="13" spans="1:5" x14ac:dyDescent="0.2">
      <c r="A13" s="7" t="s">
        <v>288</v>
      </c>
      <c r="B13" s="7" t="s">
        <v>261</v>
      </c>
      <c r="C13" s="14" t="s">
        <v>495</v>
      </c>
      <c r="D13" s="10" t="s">
        <v>482</v>
      </c>
      <c r="E13" s="26">
        <v>4415.4299999999994</v>
      </c>
    </row>
    <row r="14" spans="1:5" x14ac:dyDescent="0.2">
      <c r="A14" s="7" t="s">
        <v>267</v>
      </c>
      <c r="B14" s="7" t="s">
        <v>261</v>
      </c>
      <c r="C14" s="14" t="s">
        <v>483</v>
      </c>
      <c r="D14" s="10" t="s">
        <v>482</v>
      </c>
      <c r="E14" s="26">
        <v>15104.319999999996</v>
      </c>
    </row>
    <row r="15" spans="1:5" x14ac:dyDescent="0.2">
      <c r="A15" s="7" t="s">
        <v>452</v>
      </c>
      <c r="B15" s="7" t="s">
        <v>453</v>
      </c>
      <c r="C15" s="14" t="s">
        <v>483</v>
      </c>
      <c r="D15" s="10" t="s">
        <v>482</v>
      </c>
      <c r="E15" s="26">
        <v>26522.469999999998</v>
      </c>
    </row>
    <row r="16" spans="1:5" x14ac:dyDescent="0.2">
      <c r="A16" s="7" t="s">
        <v>293</v>
      </c>
      <c r="B16" s="7" t="s">
        <v>261</v>
      </c>
      <c r="C16" s="14" t="s">
        <v>502</v>
      </c>
      <c r="D16" s="10" t="s">
        <v>482</v>
      </c>
      <c r="E16" s="26">
        <v>1938.48</v>
      </c>
    </row>
    <row r="17" spans="1:5" x14ac:dyDescent="0.2">
      <c r="A17" s="7" t="s">
        <v>163</v>
      </c>
      <c r="B17" s="7" t="s">
        <v>164</v>
      </c>
      <c r="C17" s="14" t="s">
        <v>483</v>
      </c>
      <c r="D17" s="10" t="s">
        <v>482</v>
      </c>
      <c r="E17" s="26">
        <v>29220.080000000009</v>
      </c>
    </row>
    <row r="18" spans="1:5" x14ac:dyDescent="0.2">
      <c r="A18" s="7" t="s">
        <v>350</v>
      </c>
      <c r="B18" s="7" t="s">
        <v>349</v>
      </c>
      <c r="C18" s="14" t="s">
        <v>483</v>
      </c>
      <c r="D18" s="10" t="s">
        <v>482</v>
      </c>
      <c r="E18" s="26">
        <v>19955.329999999994</v>
      </c>
    </row>
    <row r="19" spans="1:5" x14ac:dyDescent="0.2">
      <c r="A19" s="7" t="s">
        <v>277</v>
      </c>
      <c r="B19" s="7" t="s">
        <v>278</v>
      </c>
      <c r="C19" s="14" t="s">
        <v>483</v>
      </c>
      <c r="D19" s="10" t="s">
        <v>482</v>
      </c>
      <c r="E19" s="26">
        <v>15224.299999999997</v>
      </c>
    </row>
    <row r="20" spans="1:5" x14ac:dyDescent="0.2">
      <c r="A20" s="7" t="s">
        <v>328</v>
      </c>
      <c r="B20" s="7" t="s">
        <v>329</v>
      </c>
      <c r="C20" s="14" t="s">
        <v>483</v>
      </c>
      <c r="D20" s="10" t="s">
        <v>482</v>
      </c>
      <c r="E20" s="26">
        <v>30896.84</v>
      </c>
    </row>
    <row r="21" spans="1:5" x14ac:dyDescent="0.2">
      <c r="A21" s="7" t="s">
        <v>480</v>
      </c>
      <c r="B21" s="7" t="s">
        <v>481</v>
      </c>
      <c r="C21" s="14" t="s">
        <v>483</v>
      </c>
      <c r="D21" s="10" t="s">
        <v>482</v>
      </c>
      <c r="E21" s="26">
        <v>16319.07</v>
      </c>
    </row>
    <row r="22" spans="1:5" x14ac:dyDescent="0.2">
      <c r="A22" s="7" t="s">
        <v>421</v>
      </c>
      <c r="B22" s="7" t="s">
        <v>422</v>
      </c>
      <c r="C22" s="14" t="s">
        <v>483</v>
      </c>
      <c r="D22" s="10" t="s">
        <v>482</v>
      </c>
      <c r="E22" s="26">
        <v>36591.360000000008</v>
      </c>
    </row>
    <row r="23" spans="1:5" x14ac:dyDescent="0.2">
      <c r="A23" s="7" t="s">
        <v>195</v>
      </c>
      <c r="B23" s="7" t="s">
        <v>121</v>
      </c>
      <c r="C23" s="14" t="s">
        <v>483</v>
      </c>
      <c r="D23" s="10" t="s">
        <v>482</v>
      </c>
      <c r="E23" s="26">
        <v>29311.280000000006</v>
      </c>
    </row>
    <row r="24" spans="1:5" x14ac:dyDescent="0.2">
      <c r="A24" s="7" t="s">
        <v>248</v>
      </c>
      <c r="B24" s="7" t="s">
        <v>249</v>
      </c>
      <c r="C24" s="14" t="s">
        <v>483</v>
      </c>
      <c r="D24" s="10" t="s">
        <v>482</v>
      </c>
      <c r="E24" s="26">
        <v>18068.75</v>
      </c>
    </row>
    <row r="25" spans="1:5" x14ac:dyDescent="0.2">
      <c r="A25" s="7" t="s">
        <v>474</v>
      </c>
      <c r="B25" s="7" t="s">
        <v>475</v>
      </c>
      <c r="C25" s="14" t="s">
        <v>483</v>
      </c>
      <c r="D25" s="10" t="s">
        <v>482</v>
      </c>
      <c r="E25" s="26">
        <v>34644.659999999996</v>
      </c>
    </row>
    <row r="26" spans="1:5" x14ac:dyDescent="0.2">
      <c r="A26" s="7" t="s">
        <v>292</v>
      </c>
      <c r="B26" s="7" t="s">
        <v>261</v>
      </c>
      <c r="C26" s="14" t="s">
        <v>502</v>
      </c>
      <c r="D26" s="10" t="s">
        <v>482</v>
      </c>
      <c r="E26" s="26">
        <v>1938.48</v>
      </c>
    </row>
    <row r="27" spans="1:5" x14ac:dyDescent="0.2">
      <c r="A27" s="7" t="s">
        <v>308</v>
      </c>
      <c r="B27" s="7" t="s">
        <v>309</v>
      </c>
      <c r="C27" s="14" t="s">
        <v>483</v>
      </c>
      <c r="D27" s="10" t="s">
        <v>482</v>
      </c>
      <c r="E27" s="26">
        <v>19683.09</v>
      </c>
    </row>
    <row r="28" spans="1:5" x14ac:dyDescent="0.2">
      <c r="A28" s="7" t="s">
        <v>223</v>
      </c>
      <c r="B28" s="7" t="s">
        <v>224</v>
      </c>
      <c r="C28" s="14" t="s">
        <v>483</v>
      </c>
      <c r="D28" s="10" t="s">
        <v>482</v>
      </c>
      <c r="E28" s="26">
        <v>24884.28</v>
      </c>
    </row>
    <row r="29" spans="1:5" x14ac:dyDescent="0.2">
      <c r="A29" s="7" t="s">
        <v>172</v>
      </c>
      <c r="B29" s="7" t="s">
        <v>173</v>
      </c>
      <c r="C29" s="14" t="s">
        <v>483</v>
      </c>
      <c r="D29" s="10" t="s">
        <v>482</v>
      </c>
      <c r="E29" s="26">
        <v>15909.25</v>
      </c>
    </row>
    <row r="30" spans="1:5" x14ac:dyDescent="0.2">
      <c r="A30" s="7" t="s">
        <v>279</v>
      </c>
      <c r="B30" s="7" t="s">
        <v>261</v>
      </c>
      <c r="C30" s="14" t="s">
        <v>483</v>
      </c>
      <c r="D30" s="10" t="s">
        <v>482</v>
      </c>
      <c r="E30" s="26">
        <v>14139.860000000002</v>
      </c>
    </row>
    <row r="31" spans="1:5" x14ac:dyDescent="0.2">
      <c r="A31" s="7" t="s">
        <v>161</v>
      </c>
      <c r="B31" s="7" t="s">
        <v>162</v>
      </c>
      <c r="C31" s="14" t="s">
        <v>483</v>
      </c>
      <c r="D31" s="10" t="s">
        <v>482</v>
      </c>
      <c r="E31" s="26">
        <v>33678.419999999991</v>
      </c>
    </row>
    <row r="32" spans="1:5" x14ac:dyDescent="0.2">
      <c r="A32" s="7" t="s">
        <v>416</v>
      </c>
      <c r="B32" s="7" t="s">
        <v>417</v>
      </c>
      <c r="C32" s="14" t="s">
        <v>483</v>
      </c>
      <c r="D32" s="10" t="s">
        <v>482</v>
      </c>
      <c r="E32" s="26">
        <v>29340.350000000006</v>
      </c>
    </row>
    <row r="33" spans="1:5" x14ac:dyDescent="0.2">
      <c r="A33" s="7" t="s">
        <v>264</v>
      </c>
      <c r="B33" s="7" t="s">
        <v>261</v>
      </c>
      <c r="C33" s="14" t="s">
        <v>483</v>
      </c>
      <c r="D33" s="10" t="s">
        <v>482</v>
      </c>
      <c r="E33" s="26">
        <v>15352.090000000002</v>
      </c>
    </row>
    <row r="34" spans="1:5" x14ac:dyDescent="0.2">
      <c r="A34" s="7" t="s">
        <v>316</v>
      </c>
      <c r="B34" s="7" t="s">
        <v>314</v>
      </c>
      <c r="C34" s="14" t="s">
        <v>483</v>
      </c>
      <c r="D34" s="10" t="s">
        <v>482</v>
      </c>
      <c r="E34" s="26">
        <v>17322.449999999997</v>
      </c>
    </row>
    <row r="35" spans="1:5" x14ac:dyDescent="0.2">
      <c r="A35" s="7" t="s">
        <v>370</v>
      </c>
      <c r="B35" s="7" t="s">
        <v>368</v>
      </c>
      <c r="C35" s="14" t="s">
        <v>491</v>
      </c>
      <c r="D35" s="10" t="s">
        <v>482</v>
      </c>
      <c r="E35" s="26">
        <v>5616.21</v>
      </c>
    </row>
    <row r="36" spans="1:5" x14ac:dyDescent="0.2">
      <c r="A36" s="7" t="s">
        <v>151</v>
      </c>
      <c r="B36" s="7" t="s">
        <v>152</v>
      </c>
      <c r="C36" s="14" t="s">
        <v>483</v>
      </c>
      <c r="D36" s="10" t="s">
        <v>482</v>
      </c>
      <c r="E36" s="26">
        <v>31559.489999999991</v>
      </c>
    </row>
    <row r="37" spans="1:5" x14ac:dyDescent="0.2">
      <c r="A37" s="7" t="s">
        <v>250</v>
      </c>
      <c r="B37" s="7" t="s">
        <v>249</v>
      </c>
      <c r="C37" s="14" t="s">
        <v>483</v>
      </c>
      <c r="D37" s="10" t="s">
        <v>482</v>
      </c>
      <c r="E37" s="26">
        <v>16200.81</v>
      </c>
    </row>
    <row r="38" spans="1:5" x14ac:dyDescent="0.2">
      <c r="A38" s="7" t="s">
        <v>219</v>
      </c>
      <c r="B38" s="7" t="s">
        <v>220</v>
      </c>
      <c r="C38" s="14" t="s">
        <v>483</v>
      </c>
      <c r="D38" s="10" t="s">
        <v>482</v>
      </c>
      <c r="E38" s="26">
        <v>20715.270000000004</v>
      </c>
    </row>
    <row r="39" spans="1:5" x14ac:dyDescent="0.2">
      <c r="A39" s="7" t="s">
        <v>409</v>
      </c>
      <c r="B39" s="7" t="s">
        <v>410</v>
      </c>
      <c r="C39" s="14" t="s">
        <v>483</v>
      </c>
      <c r="D39" s="10" t="s">
        <v>482</v>
      </c>
      <c r="E39" s="26">
        <v>17483.440000000006</v>
      </c>
    </row>
    <row r="40" spans="1:5" x14ac:dyDescent="0.2">
      <c r="A40" s="7" t="s">
        <v>322</v>
      </c>
      <c r="B40" s="7" t="s">
        <v>323</v>
      </c>
      <c r="C40" s="14" t="s">
        <v>494</v>
      </c>
      <c r="D40" s="10" t="s">
        <v>482</v>
      </c>
      <c r="E40" s="26">
        <f>21041.1-E41</f>
        <v>15418.96</v>
      </c>
    </row>
    <row r="41" spans="1:5" x14ac:dyDescent="0.2">
      <c r="A41" s="7" t="s">
        <v>322</v>
      </c>
      <c r="B41" s="7" t="s">
        <v>323</v>
      </c>
      <c r="C41" s="14" t="s">
        <v>484</v>
      </c>
      <c r="D41" s="10" t="s">
        <v>482</v>
      </c>
      <c r="E41" s="26">
        <f>4658.45+963.69</f>
        <v>5622.1399999999994</v>
      </c>
    </row>
    <row r="42" spans="1:5" x14ac:dyDescent="0.2">
      <c r="A42" s="7" t="s">
        <v>338</v>
      </c>
      <c r="B42" s="7" t="s">
        <v>339</v>
      </c>
      <c r="C42" s="14" t="s">
        <v>483</v>
      </c>
      <c r="D42" s="10" t="s">
        <v>482</v>
      </c>
      <c r="E42" s="26">
        <v>19514.63</v>
      </c>
    </row>
    <row r="43" spans="1:5" x14ac:dyDescent="0.2">
      <c r="A43" s="7" t="s">
        <v>198</v>
      </c>
      <c r="B43" s="7" t="s">
        <v>199</v>
      </c>
      <c r="C43" s="14" t="s">
        <v>483</v>
      </c>
      <c r="D43" s="10" t="s">
        <v>482</v>
      </c>
      <c r="E43" s="26">
        <v>52142.26999999999</v>
      </c>
    </row>
    <row r="44" spans="1:5" x14ac:dyDescent="0.2">
      <c r="A44" s="7" t="s">
        <v>280</v>
      </c>
      <c r="B44" s="7" t="s">
        <v>261</v>
      </c>
      <c r="C44" s="14" t="s">
        <v>505</v>
      </c>
      <c r="D44" s="10" t="s">
        <v>482</v>
      </c>
      <c r="E44" s="26">
        <f>16330.617-E45</f>
        <v>15714.897000000001</v>
      </c>
    </row>
    <row r="45" spans="1:5" x14ac:dyDescent="0.2">
      <c r="A45" s="7" t="s">
        <v>280</v>
      </c>
      <c r="B45" s="7" t="s">
        <v>261</v>
      </c>
      <c r="C45" s="14" t="s">
        <v>484</v>
      </c>
      <c r="D45" s="10" t="s">
        <v>482</v>
      </c>
      <c r="E45" s="26">
        <f>615.72</f>
        <v>615.72</v>
      </c>
    </row>
    <row r="46" spans="1:5" x14ac:dyDescent="0.2">
      <c r="A46" s="7" t="s">
        <v>330</v>
      </c>
      <c r="B46" s="7" t="s">
        <v>329</v>
      </c>
      <c r="C46" s="14" t="s">
        <v>483</v>
      </c>
      <c r="D46" s="10" t="s">
        <v>482</v>
      </c>
      <c r="E46" s="26">
        <v>22469.069999999996</v>
      </c>
    </row>
    <row r="47" spans="1:5" x14ac:dyDescent="0.2">
      <c r="A47" s="7" t="s">
        <v>262</v>
      </c>
      <c r="B47" s="7" t="s">
        <v>263</v>
      </c>
      <c r="C47" s="14" t="s">
        <v>483</v>
      </c>
      <c r="D47" s="10" t="s">
        <v>482</v>
      </c>
      <c r="E47" s="26">
        <v>19427.46</v>
      </c>
    </row>
    <row r="48" spans="1:5" x14ac:dyDescent="0.2">
      <c r="A48" s="7" t="s">
        <v>336</v>
      </c>
      <c r="B48" s="7" t="s">
        <v>337</v>
      </c>
      <c r="C48" s="14" t="s">
        <v>483</v>
      </c>
      <c r="D48" s="10" t="s">
        <v>482</v>
      </c>
      <c r="E48" s="26">
        <v>20325.539999999997</v>
      </c>
    </row>
    <row r="49" spans="1:5" x14ac:dyDescent="0.2">
      <c r="A49" s="7" t="s">
        <v>353</v>
      </c>
      <c r="B49" s="7" t="s">
        <v>352</v>
      </c>
      <c r="C49" s="14" t="s">
        <v>483</v>
      </c>
      <c r="D49" s="10" t="s">
        <v>482</v>
      </c>
      <c r="E49" s="26">
        <v>23086.44000000001</v>
      </c>
    </row>
    <row r="50" spans="1:5" x14ac:dyDescent="0.2">
      <c r="A50" s="7" t="s">
        <v>171</v>
      </c>
      <c r="B50" s="7" t="s">
        <v>168</v>
      </c>
      <c r="C50" s="14" t="s">
        <v>483</v>
      </c>
      <c r="D50" s="10" t="s">
        <v>482</v>
      </c>
      <c r="E50" s="26">
        <v>20535.84</v>
      </c>
    </row>
    <row r="51" spans="1:5" x14ac:dyDescent="0.2">
      <c r="A51" s="7" t="s">
        <v>358</v>
      </c>
      <c r="B51" s="7" t="s">
        <v>359</v>
      </c>
      <c r="C51" s="14" t="s">
        <v>483</v>
      </c>
      <c r="D51" s="10" t="s">
        <v>482</v>
      </c>
      <c r="E51" s="26">
        <v>18425.78</v>
      </c>
    </row>
    <row r="52" spans="1:5" x14ac:dyDescent="0.2">
      <c r="A52" s="7" t="s">
        <v>282</v>
      </c>
      <c r="B52" s="7" t="s">
        <v>266</v>
      </c>
      <c r="C52" s="14" t="s">
        <v>483</v>
      </c>
      <c r="D52" s="10" t="s">
        <v>482</v>
      </c>
      <c r="E52" s="26">
        <v>14725.280000000002</v>
      </c>
    </row>
    <row r="53" spans="1:5" x14ac:dyDescent="0.2">
      <c r="A53" s="7" t="s">
        <v>157</v>
      </c>
      <c r="B53" s="7" t="s">
        <v>156</v>
      </c>
      <c r="C53" s="14" t="s">
        <v>483</v>
      </c>
      <c r="D53" s="10" t="s">
        <v>482</v>
      </c>
      <c r="E53" s="26">
        <v>14829.1</v>
      </c>
    </row>
    <row r="54" spans="1:5" x14ac:dyDescent="0.2">
      <c r="A54" s="7" t="s">
        <v>183</v>
      </c>
      <c r="B54" s="7" t="s">
        <v>184</v>
      </c>
      <c r="C54" s="14" t="s">
        <v>483</v>
      </c>
      <c r="D54" s="10" t="s">
        <v>482</v>
      </c>
      <c r="E54" s="26">
        <v>17957.419999999998</v>
      </c>
    </row>
    <row r="55" spans="1:5" x14ac:dyDescent="0.2">
      <c r="A55" s="7" t="s">
        <v>392</v>
      </c>
      <c r="B55" s="7" t="s">
        <v>390</v>
      </c>
      <c r="C55" s="14" t="s">
        <v>483</v>
      </c>
      <c r="D55" s="10" t="s">
        <v>482</v>
      </c>
      <c r="E55" s="26">
        <v>16514.419999999998</v>
      </c>
    </row>
    <row r="56" spans="1:5" x14ac:dyDescent="0.2">
      <c r="A56" s="7" t="s">
        <v>155</v>
      </c>
      <c r="B56" s="7" t="s">
        <v>156</v>
      </c>
      <c r="C56" s="14" t="s">
        <v>483</v>
      </c>
      <c r="D56" s="10" t="s">
        <v>482</v>
      </c>
      <c r="E56" s="26">
        <v>23580.609999999993</v>
      </c>
    </row>
    <row r="57" spans="1:5" x14ac:dyDescent="0.2">
      <c r="A57" s="7" t="s">
        <v>212</v>
      </c>
      <c r="B57" s="7" t="s">
        <v>210</v>
      </c>
      <c r="C57" s="14" t="s">
        <v>483</v>
      </c>
      <c r="D57" s="10" t="s">
        <v>482</v>
      </c>
      <c r="E57" s="26">
        <v>27225.110000000004</v>
      </c>
    </row>
    <row r="58" spans="1:5" x14ac:dyDescent="0.2">
      <c r="A58" s="7" t="s">
        <v>387</v>
      </c>
      <c r="B58" s="7" t="s">
        <v>388</v>
      </c>
      <c r="C58" s="14" t="s">
        <v>483</v>
      </c>
      <c r="D58" s="10" t="s">
        <v>482</v>
      </c>
      <c r="E58" s="26">
        <v>18853.489999999998</v>
      </c>
    </row>
    <row r="59" spans="1:5" x14ac:dyDescent="0.2">
      <c r="A59" s="7" t="s">
        <v>456</v>
      </c>
      <c r="B59" s="7" t="s">
        <v>457</v>
      </c>
      <c r="C59" s="14" t="s">
        <v>483</v>
      </c>
      <c r="D59" s="10" t="s">
        <v>482</v>
      </c>
      <c r="E59" s="26">
        <v>45677.32</v>
      </c>
    </row>
    <row r="60" spans="1:5" x14ac:dyDescent="0.2">
      <c r="A60" s="7" t="s">
        <v>374</v>
      </c>
      <c r="B60" s="7" t="s">
        <v>375</v>
      </c>
      <c r="C60" s="14" t="s">
        <v>483</v>
      </c>
      <c r="D60" s="10" t="s">
        <v>482</v>
      </c>
      <c r="E60" s="26">
        <v>24190.790000000008</v>
      </c>
    </row>
    <row r="61" spans="1:5" x14ac:dyDescent="0.2">
      <c r="A61" s="7" t="s">
        <v>371</v>
      </c>
      <c r="B61" s="7" t="s">
        <v>368</v>
      </c>
      <c r="C61" s="14" t="s">
        <v>491</v>
      </c>
      <c r="D61" s="10" t="s">
        <v>482</v>
      </c>
      <c r="E61" s="26">
        <v>6223.59</v>
      </c>
    </row>
    <row r="62" spans="1:5" x14ac:dyDescent="0.2">
      <c r="A62" s="7" t="s">
        <v>265</v>
      </c>
      <c r="B62" s="7" t="s">
        <v>266</v>
      </c>
      <c r="C62" s="14" t="s">
        <v>483</v>
      </c>
      <c r="D62" s="10" t="s">
        <v>482</v>
      </c>
      <c r="E62" s="26">
        <v>16254.239999999996</v>
      </c>
    </row>
    <row r="63" spans="1:5" x14ac:dyDescent="0.2">
      <c r="A63" s="7" t="s">
        <v>229</v>
      </c>
      <c r="B63" s="7" t="s">
        <v>230</v>
      </c>
      <c r="C63" s="14" t="s">
        <v>483</v>
      </c>
      <c r="D63" s="10" t="s">
        <v>482</v>
      </c>
      <c r="E63" s="26">
        <v>49400.30999999999</v>
      </c>
    </row>
    <row r="64" spans="1:5" x14ac:dyDescent="0.2">
      <c r="A64" s="7" t="s">
        <v>236</v>
      </c>
      <c r="B64" s="7" t="s">
        <v>237</v>
      </c>
      <c r="C64" s="14" t="s">
        <v>483</v>
      </c>
      <c r="D64" s="10" t="s">
        <v>482</v>
      </c>
      <c r="E64" s="26">
        <v>30972.5</v>
      </c>
    </row>
    <row r="65" spans="1:5" x14ac:dyDescent="0.2">
      <c r="A65" s="7" t="s">
        <v>275</v>
      </c>
      <c r="B65" s="7" t="s">
        <v>276</v>
      </c>
      <c r="C65" s="14" t="s">
        <v>483</v>
      </c>
      <c r="D65" s="10" t="s">
        <v>482</v>
      </c>
      <c r="E65" s="26">
        <v>15511.340000000002</v>
      </c>
    </row>
    <row r="66" spans="1:5" x14ac:dyDescent="0.2">
      <c r="A66" s="7" t="s">
        <v>294</v>
      </c>
      <c r="B66" s="7" t="s">
        <v>261</v>
      </c>
      <c r="C66" s="14" t="s">
        <v>502</v>
      </c>
      <c r="D66" s="10" t="s">
        <v>482</v>
      </c>
      <c r="E66" s="26">
        <v>1938.48</v>
      </c>
    </row>
    <row r="67" spans="1:5" x14ac:dyDescent="0.2">
      <c r="A67" s="7" t="s">
        <v>440</v>
      </c>
      <c r="B67" s="7" t="s">
        <v>441</v>
      </c>
      <c r="C67" s="14" t="s">
        <v>483</v>
      </c>
      <c r="D67" s="10" t="s">
        <v>482</v>
      </c>
      <c r="E67" s="26">
        <v>48156.290000000015</v>
      </c>
    </row>
    <row r="68" spans="1:5" x14ac:dyDescent="0.2">
      <c r="A68" s="7" t="s">
        <v>418</v>
      </c>
      <c r="B68" s="7" t="s">
        <v>394</v>
      </c>
      <c r="C68" s="14" t="s">
        <v>483</v>
      </c>
      <c r="D68" s="10" t="s">
        <v>482</v>
      </c>
      <c r="E68" s="26">
        <v>13813.460000000001</v>
      </c>
    </row>
    <row r="69" spans="1:5" x14ac:dyDescent="0.2">
      <c r="A69" s="7" t="s">
        <v>202</v>
      </c>
      <c r="B69" s="7" t="s">
        <v>203</v>
      </c>
      <c r="C69" s="14" t="s">
        <v>483</v>
      </c>
      <c r="D69" s="10" t="s">
        <v>482</v>
      </c>
      <c r="E69" s="26">
        <v>43830.93</v>
      </c>
    </row>
    <row r="70" spans="1:5" x14ac:dyDescent="0.2">
      <c r="A70" s="7" t="s">
        <v>419</v>
      </c>
      <c r="B70" s="7" t="s">
        <v>420</v>
      </c>
      <c r="C70" s="14" t="s">
        <v>483</v>
      </c>
      <c r="D70" s="10" t="s">
        <v>482</v>
      </c>
      <c r="E70" s="26">
        <v>48469.459999999985</v>
      </c>
    </row>
    <row r="71" spans="1:5" x14ac:dyDescent="0.2">
      <c r="A71" s="7" t="s">
        <v>478</v>
      </c>
      <c r="B71" s="7" t="s">
        <v>479</v>
      </c>
      <c r="C71" s="14" t="s">
        <v>483</v>
      </c>
      <c r="D71" s="10" t="s">
        <v>482</v>
      </c>
      <c r="E71" s="26">
        <v>22901.229999999996</v>
      </c>
    </row>
    <row r="72" spans="1:5" x14ac:dyDescent="0.2">
      <c r="A72" s="7" t="s">
        <v>324</v>
      </c>
      <c r="B72" s="7" t="s">
        <v>325</v>
      </c>
      <c r="C72" s="14" t="s">
        <v>483</v>
      </c>
      <c r="D72" s="10" t="s">
        <v>482</v>
      </c>
      <c r="E72" s="26">
        <v>47701.459999999992</v>
      </c>
    </row>
    <row r="73" spans="1:5" x14ac:dyDescent="0.2">
      <c r="A73" s="5" t="s">
        <v>117</v>
      </c>
      <c r="B73" s="5" t="s">
        <v>113</v>
      </c>
      <c r="C73" s="14" t="s">
        <v>496</v>
      </c>
      <c r="D73" s="10" t="s">
        <v>482</v>
      </c>
      <c r="E73" s="26">
        <f>65466.28-E74</f>
        <v>52918.729999999996</v>
      </c>
    </row>
    <row r="74" spans="1:5" x14ac:dyDescent="0.2">
      <c r="A74" s="5" t="s">
        <v>117</v>
      </c>
      <c r="B74" s="5" t="s">
        <v>113</v>
      </c>
      <c r="C74" s="14" t="s">
        <v>484</v>
      </c>
      <c r="D74" s="10" t="s">
        <v>482</v>
      </c>
      <c r="E74" s="26">
        <f>1170.82+11376.73</f>
        <v>12547.55</v>
      </c>
    </row>
    <row r="75" spans="1:5" x14ac:dyDescent="0.2">
      <c r="A75" s="7" t="s">
        <v>187</v>
      </c>
      <c r="B75" s="7" t="s">
        <v>188</v>
      </c>
      <c r="C75" s="14" t="s">
        <v>495</v>
      </c>
      <c r="D75" s="10" t="s">
        <v>482</v>
      </c>
      <c r="E75" s="26">
        <f>24941.32-E76</f>
        <v>19567.3</v>
      </c>
    </row>
    <row r="76" spans="1:5" x14ac:dyDescent="0.2">
      <c r="A76" s="7" t="s">
        <v>187</v>
      </c>
      <c r="B76" s="7" t="s">
        <v>188</v>
      </c>
      <c r="C76" s="14" t="s">
        <v>484</v>
      </c>
      <c r="D76" s="10" t="s">
        <v>482</v>
      </c>
      <c r="E76" s="26">
        <f>4209.3+1164.72</f>
        <v>5374.02</v>
      </c>
    </row>
    <row r="77" spans="1:5" x14ac:dyDescent="0.2">
      <c r="A77" s="7" t="s">
        <v>178</v>
      </c>
      <c r="B77" s="7" t="s">
        <v>168</v>
      </c>
      <c r="C77" s="14" t="s">
        <v>483</v>
      </c>
      <c r="D77" s="10" t="s">
        <v>482</v>
      </c>
      <c r="E77" s="26">
        <v>24153.479999999992</v>
      </c>
    </row>
    <row r="78" spans="1:5" x14ac:dyDescent="0.2">
      <c r="A78" s="7" t="s">
        <v>132</v>
      </c>
      <c r="B78" s="7" t="s">
        <v>133</v>
      </c>
      <c r="C78" s="14" t="s">
        <v>483</v>
      </c>
      <c r="D78" s="10" t="s">
        <v>482</v>
      </c>
      <c r="E78" s="26">
        <v>16898.350000000006</v>
      </c>
    </row>
    <row r="79" spans="1:5" x14ac:dyDescent="0.2">
      <c r="A79" s="7" t="s">
        <v>317</v>
      </c>
      <c r="B79" s="7" t="s">
        <v>314</v>
      </c>
      <c r="C79" s="14" t="s">
        <v>483</v>
      </c>
      <c r="D79" s="10" t="s">
        <v>482</v>
      </c>
      <c r="E79" s="26">
        <v>15839.669999999998</v>
      </c>
    </row>
    <row r="80" spans="1:5" x14ac:dyDescent="0.2">
      <c r="A80" s="7" t="s">
        <v>270</v>
      </c>
      <c r="B80" s="7" t="s">
        <v>266</v>
      </c>
      <c r="C80" s="14" t="s">
        <v>483</v>
      </c>
      <c r="D80" s="10" t="s">
        <v>482</v>
      </c>
      <c r="E80" s="26">
        <v>14318.160000000002</v>
      </c>
    </row>
    <row r="81" spans="1:5" x14ac:dyDescent="0.2">
      <c r="A81" s="7" t="s">
        <v>364</v>
      </c>
      <c r="B81" s="7" t="s">
        <v>365</v>
      </c>
      <c r="C81" s="14" t="s">
        <v>483</v>
      </c>
      <c r="D81" s="10" t="s">
        <v>482</v>
      </c>
      <c r="E81" s="26">
        <v>19236.100000000006</v>
      </c>
    </row>
    <row r="82" spans="1:5" x14ac:dyDescent="0.2">
      <c r="A82" s="7" t="s">
        <v>356</v>
      </c>
      <c r="B82" s="7" t="s">
        <v>357</v>
      </c>
      <c r="C82" s="14" t="s">
        <v>483</v>
      </c>
      <c r="D82" s="10" t="s">
        <v>482</v>
      </c>
      <c r="E82" s="26">
        <v>18788.899999999994</v>
      </c>
    </row>
    <row r="83" spans="1:5" x14ac:dyDescent="0.2">
      <c r="A83" s="7" t="s">
        <v>344</v>
      </c>
      <c r="B83" s="7" t="s">
        <v>345</v>
      </c>
      <c r="C83" s="14" t="s">
        <v>483</v>
      </c>
      <c r="D83" s="10" t="s">
        <v>482</v>
      </c>
      <c r="E83" s="26">
        <v>38591.949999999997</v>
      </c>
    </row>
    <row r="84" spans="1:5" x14ac:dyDescent="0.2">
      <c r="A84" s="7" t="s">
        <v>310</v>
      </c>
      <c r="B84" s="7" t="s">
        <v>307</v>
      </c>
      <c r="C84" s="14" t="s">
        <v>483</v>
      </c>
      <c r="D84" s="10" t="s">
        <v>482</v>
      </c>
      <c r="E84" s="26">
        <v>21719.600000000002</v>
      </c>
    </row>
    <row r="85" spans="1:5" x14ac:dyDescent="0.2">
      <c r="A85" s="7" t="s">
        <v>427</v>
      </c>
      <c r="B85" s="7" t="s">
        <v>428</v>
      </c>
      <c r="C85" s="14" t="s">
        <v>483</v>
      </c>
      <c r="D85" s="10" t="s">
        <v>482</v>
      </c>
      <c r="E85" s="26">
        <v>27045.719999999994</v>
      </c>
    </row>
    <row r="86" spans="1:5" x14ac:dyDescent="0.2">
      <c r="A86" s="7" t="s">
        <v>227</v>
      </c>
      <c r="B86" s="7" t="s">
        <v>228</v>
      </c>
      <c r="C86" s="14" t="s">
        <v>501</v>
      </c>
      <c r="D86" s="10" t="s">
        <v>482</v>
      </c>
      <c r="E86" s="26">
        <f>34019.23-E87</f>
        <v>31325.250000000004</v>
      </c>
    </row>
    <row r="87" spans="1:5" x14ac:dyDescent="0.2">
      <c r="A87" s="7" t="s">
        <v>227</v>
      </c>
      <c r="B87" s="7" t="s">
        <v>228</v>
      </c>
      <c r="C87" s="14" t="s">
        <v>484</v>
      </c>
      <c r="D87" s="10" t="s">
        <v>482</v>
      </c>
      <c r="E87" s="26">
        <f>1270.1+1423.88</f>
        <v>2693.98</v>
      </c>
    </row>
    <row r="88" spans="1:5" x14ac:dyDescent="0.2">
      <c r="A88" s="7" t="s">
        <v>257</v>
      </c>
      <c r="B88" s="7" t="s">
        <v>254</v>
      </c>
      <c r="C88" s="14" t="s">
        <v>483</v>
      </c>
      <c r="D88" s="10" t="s">
        <v>482</v>
      </c>
      <c r="E88" s="26">
        <v>19235.190000000006</v>
      </c>
    </row>
    <row r="89" spans="1:5" x14ac:dyDescent="0.2">
      <c r="A89" s="7" t="s">
        <v>431</v>
      </c>
      <c r="B89" s="7" t="s">
        <v>432</v>
      </c>
      <c r="C89" s="14" t="s">
        <v>483</v>
      </c>
      <c r="D89" s="10" t="s">
        <v>482</v>
      </c>
      <c r="E89" s="26">
        <v>33061.64</v>
      </c>
    </row>
    <row r="90" spans="1:5" x14ac:dyDescent="0.2">
      <c r="A90" s="7" t="s">
        <v>377</v>
      </c>
      <c r="B90" s="7" t="s">
        <v>378</v>
      </c>
      <c r="C90" s="14" t="s">
        <v>483</v>
      </c>
      <c r="D90" s="10" t="s">
        <v>482</v>
      </c>
      <c r="E90" s="26">
        <v>20282.729999999996</v>
      </c>
    </row>
    <row r="91" spans="1:5" x14ac:dyDescent="0.2">
      <c r="A91" s="7" t="s">
        <v>213</v>
      </c>
      <c r="B91" s="7" t="s">
        <v>214</v>
      </c>
      <c r="C91" s="14" t="s">
        <v>483</v>
      </c>
      <c r="D91" s="10" t="s">
        <v>482</v>
      </c>
      <c r="E91" s="26">
        <v>36663.509999999995</v>
      </c>
    </row>
    <row r="92" spans="1:5" x14ac:dyDescent="0.2">
      <c r="A92" s="7" t="s">
        <v>169</v>
      </c>
      <c r="B92" s="7" t="s">
        <v>170</v>
      </c>
      <c r="C92" s="14" t="s">
        <v>483</v>
      </c>
      <c r="D92" s="10" t="s">
        <v>482</v>
      </c>
      <c r="E92" s="26">
        <v>26603.59</v>
      </c>
    </row>
    <row r="93" spans="1:5" x14ac:dyDescent="0.2">
      <c r="A93" s="7" t="s">
        <v>472</v>
      </c>
      <c r="B93" s="7" t="s">
        <v>473</v>
      </c>
      <c r="C93" s="14" t="s">
        <v>483</v>
      </c>
      <c r="D93" s="10" t="s">
        <v>482</v>
      </c>
      <c r="E93" s="26">
        <v>29150.290000000008</v>
      </c>
    </row>
    <row r="94" spans="1:5" x14ac:dyDescent="0.2">
      <c r="A94" s="7" t="s">
        <v>435</v>
      </c>
      <c r="B94" s="7" t="s">
        <v>436</v>
      </c>
      <c r="C94" s="14" t="s">
        <v>483</v>
      </c>
      <c r="D94" s="10" t="s">
        <v>482</v>
      </c>
      <c r="E94" s="26">
        <v>25188.149999999994</v>
      </c>
    </row>
    <row r="95" spans="1:5" x14ac:dyDescent="0.2">
      <c r="A95" s="7" t="s">
        <v>200</v>
      </c>
      <c r="B95" s="7" t="s">
        <v>201</v>
      </c>
      <c r="C95" s="14" t="s">
        <v>483</v>
      </c>
      <c r="D95" s="10" t="s">
        <v>482</v>
      </c>
      <c r="E95" s="26">
        <v>41432.750000000007</v>
      </c>
    </row>
    <row r="96" spans="1:5" x14ac:dyDescent="0.2">
      <c r="A96" s="7" t="s">
        <v>146</v>
      </c>
      <c r="B96" s="7" t="s">
        <v>147</v>
      </c>
      <c r="C96" s="14" t="s">
        <v>483</v>
      </c>
      <c r="D96" s="10" t="s">
        <v>482</v>
      </c>
      <c r="E96" s="26">
        <v>28863.690000000006</v>
      </c>
    </row>
    <row r="97" spans="1:5" x14ac:dyDescent="0.2">
      <c r="A97" s="5" t="s">
        <v>232</v>
      </c>
      <c r="B97" s="5" t="s">
        <v>233</v>
      </c>
      <c r="C97" s="14" t="s">
        <v>499</v>
      </c>
      <c r="D97" s="10" t="s">
        <v>482</v>
      </c>
      <c r="E97" s="26">
        <v>4576.93</v>
      </c>
    </row>
    <row r="98" spans="1:5" x14ac:dyDescent="0.2">
      <c r="A98" s="7" t="s">
        <v>454</v>
      </c>
      <c r="B98" s="7" t="s">
        <v>455</v>
      </c>
      <c r="C98" s="14" t="s">
        <v>483</v>
      </c>
      <c r="D98" s="10" t="s">
        <v>482</v>
      </c>
      <c r="E98" s="26">
        <v>37887.89</v>
      </c>
    </row>
    <row r="99" spans="1:5" x14ac:dyDescent="0.2">
      <c r="A99" s="7" t="s">
        <v>124</v>
      </c>
      <c r="B99" s="7" t="s">
        <v>125</v>
      </c>
      <c r="C99" s="14" t="s">
        <v>483</v>
      </c>
      <c r="D99" s="10" t="s">
        <v>482</v>
      </c>
      <c r="E99" s="26">
        <v>17683.420000000002</v>
      </c>
    </row>
    <row r="100" spans="1:5" x14ac:dyDescent="0.2">
      <c r="A100" s="7" t="s">
        <v>385</v>
      </c>
      <c r="B100" s="7" t="s">
        <v>386</v>
      </c>
      <c r="C100" s="14" t="s">
        <v>483</v>
      </c>
      <c r="D100" s="10" t="s">
        <v>482</v>
      </c>
      <c r="E100" s="26">
        <v>18753.189999999999</v>
      </c>
    </row>
    <row r="101" spans="1:5" x14ac:dyDescent="0.2">
      <c r="A101" s="7" t="s">
        <v>211</v>
      </c>
      <c r="B101" s="7" t="s">
        <v>210</v>
      </c>
      <c r="C101" s="14" t="s">
        <v>483</v>
      </c>
      <c r="D101" s="10" t="s">
        <v>482</v>
      </c>
      <c r="E101" s="26">
        <v>28148.190000000002</v>
      </c>
    </row>
    <row r="102" spans="1:5" x14ac:dyDescent="0.2">
      <c r="A102" s="7" t="s">
        <v>466</v>
      </c>
      <c r="B102" s="7" t="s">
        <v>467</v>
      </c>
      <c r="C102" s="14" t="s">
        <v>483</v>
      </c>
      <c r="D102" s="10" t="s">
        <v>482</v>
      </c>
      <c r="E102" s="26">
        <v>28241.369999999988</v>
      </c>
    </row>
    <row r="103" spans="1:5" x14ac:dyDescent="0.2">
      <c r="A103" s="7" t="s">
        <v>246</v>
      </c>
      <c r="B103" s="7" t="s">
        <v>247</v>
      </c>
      <c r="C103" s="14" t="s">
        <v>483</v>
      </c>
      <c r="D103" s="10" t="s">
        <v>482</v>
      </c>
      <c r="E103" s="26">
        <v>22450.350000000006</v>
      </c>
    </row>
    <row r="104" spans="1:5" x14ac:dyDescent="0.2">
      <c r="A104" s="7" t="s">
        <v>204</v>
      </c>
      <c r="B104" s="7" t="s">
        <v>205</v>
      </c>
      <c r="C104" s="14" t="s">
        <v>483</v>
      </c>
      <c r="D104" s="10" t="s">
        <v>482</v>
      </c>
      <c r="E104" s="26">
        <v>41090.62999999999</v>
      </c>
    </row>
    <row r="105" spans="1:5" x14ac:dyDescent="0.2">
      <c r="A105" s="7" t="s">
        <v>326</v>
      </c>
      <c r="B105" s="7" t="s">
        <v>327</v>
      </c>
      <c r="C105" s="14" t="s">
        <v>483</v>
      </c>
      <c r="D105" s="10" t="s">
        <v>482</v>
      </c>
      <c r="E105" s="26">
        <v>32851</v>
      </c>
    </row>
    <row r="106" spans="1:5" x14ac:dyDescent="0.2">
      <c r="A106" s="7" t="s">
        <v>346</v>
      </c>
      <c r="B106" s="7" t="s">
        <v>347</v>
      </c>
      <c r="C106" s="14" t="s">
        <v>483</v>
      </c>
      <c r="D106" s="10" t="s">
        <v>482</v>
      </c>
      <c r="E106" s="26">
        <v>33053.93</v>
      </c>
    </row>
    <row r="107" spans="1:5" x14ac:dyDescent="0.2">
      <c r="A107" s="7" t="s">
        <v>191</v>
      </c>
      <c r="B107" s="7" t="s">
        <v>192</v>
      </c>
      <c r="C107" s="14" t="s">
        <v>483</v>
      </c>
      <c r="D107" s="10" t="s">
        <v>482</v>
      </c>
      <c r="E107" s="26">
        <v>41452.160000000003</v>
      </c>
    </row>
    <row r="108" spans="1:5" x14ac:dyDescent="0.2">
      <c r="A108" s="7" t="s">
        <v>260</v>
      </c>
      <c r="B108" s="7" t="s">
        <v>261</v>
      </c>
      <c r="C108" s="14" t="s">
        <v>483</v>
      </c>
      <c r="D108" s="10" t="s">
        <v>482</v>
      </c>
      <c r="E108" s="26">
        <v>19029.79</v>
      </c>
    </row>
    <row r="109" spans="1:5" x14ac:dyDescent="0.2">
      <c r="A109" s="7" t="s">
        <v>303</v>
      </c>
      <c r="B109" s="7" t="s">
        <v>304</v>
      </c>
      <c r="C109" s="14" t="s">
        <v>483</v>
      </c>
      <c r="D109" s="10" t="s">
        <v>482</v>
      </c>
      <c r="E109" s="26">
        <v>26328.029999999992</v>
      </c>
    </row>
    <row r="110" spans="1:5" x14ac:dyDescent="0.2">
      <c r="A110" s="7" t="s">
        <v>429</v>
      </c>
      <c r="B110" s="7" t="s">
        <v>430</v>
      </c>
      <c r="C110" s="14" t="s">
        <v>483</v>
      </c>
      <c r="D110" s="10" t="s">
        <v>482</v>
      </c>
      <c r="E110" s="26">
        <v>45677.32</v>
      </c>
    </row>
    <row r="111" spans="1:5" x14ac:dyDescent="0.2">
      <c r="A111" s="7" t="s">
        <v>450</v>
      </c>
      <c r="B111" s="7" t="s">
        <v>451</v>
      </c>
      <c r="C111" s="14" t="s">
        <v>483</v>
      </c>
      <c r="D111" s="10" t="s">
        <v>482</v>
      </c>
      <c r="E111" s="26">
        <v>31657.600000000006</v>
      </c>
    </row>
    <row r="112" spans="1:5" x14ac:dyDescent="0.2">
      <c r="A112" s="7" t="s">
        <v>298</v>
      </c>
      <c r="B112" s="7" t="s">
        <v>299</v>
      </c>
      <c r="C112" s="14" t="s">
        <v>483</v>
      </c>
      <c r="D112" s="10" t="s">
        <v>482</v>
      </c>
      <c r="E112" s="26">
        <v>36556.159999999996</v>
      </c>
    </row>
    <row r="113" spans="1:5" x14ac:dyDescent="0.2">
      <c r="A113" s="7" t="s">
        <v>234</v>
      </c>
      <c r="B113" s="7" t="s">
        <v>235</v>
      </c>
      <c r="C113" s="14" t="s">
        <v>483</v>
      </c>
      <c r="D113" s="10" t="s">
        <v>482</v>
      </c>
      <c r="E113" s="26">
        <v>38591.949999999997</v>
      </c>
    </row>
    <row r="114" spans="1:5" x14ac:dyDescent="0.2">
      <c r="A114" s="7" t="s">
        <v>179</v>
      </c>
      <c r="B114" s="7" t="s">
        <v>180</v>
      </c>
      <c r="C114" s="14" t="s">
        <v>483</v>
      </c>
      <c r="D114" s="10" t="s">
        <v>482</v>
      </c>
      <c r="E114" s="26">
        <v>26822.749999999993</v>
      </c>
    </row>
    <row r="115" spans="1:5" x14ac:dyDescent="0.2">
      <c r="A115" s="7" t="s">
        <v>272</v>
      </c>
      <c r="B115" s="7" t="s">
        <v>261</v>
      </c>
      <c r="C115" s="14" t="s">
        <v>483</v>
      </c>
      <c r="D115" s="10" t="s">
        <v>482</v>
      </c>
      <c r="E115" s="26">
        <v>14952.350000000004</v>
      </c>
    </row>
    <row r="116" spans="1:5" x14ac:dyDescent="0.2">
      <c r="A116" s="7" t="s">
        <v>251</v>
      </c>
      <c r="B116" s="7" t="s">
        <v>252</v>
      </c>
      <c r="C116" s="14" t="s">
        <v>483</v>
      </c>
      <c r="D116" s="10" t="s">
        <v>482</v>
      </c>
      <c r="E116" s="26">
        <v>23914.750000000004</v>
      </c>
    </row>
    <row r="117" spans="1:5" x14ac:dyDescent="0.2">
      <c r="A117" s="7" t="s">
        <v>402</v>
      </c>
      <c r="B117" s="7" t="s">
        <v>403</v>
      </c>
      <c r="C117" s="14" t="s">
        <v>483</v>
      </c>
      <c r="D117" s="10" t="s">
        <v>482</v>
      </c>
      <c r="E117" s="26">
        <v>31878.769999999997</v>
      </c>
    </row>
    <row r="118" spans="1:5" x14ac:dyDescent="0.2">
      <c r="A118" s="7" t="s">
        <v>462</v>
      </c>
      <c r="B118" s="7" t="s">
        <v>463</v>
      </c>
      <c r="C118" s="14" t="s">
        <v>483</v>
      </c>
      <c r="D118" s="10" t="s">
        <v>482</v>
      </c>
      <c r="E118" s="26">
        <v>30729.399999999994</v>
      </c>
    </row>
    <row r="119" spans="1:5" x14ac:dyDescent="0.2">
      <c r="A119" s="7" t="s">
        <v>464</v>
      </c>
      <c r="B119" s="7" t="s">
        <v>465</v>
      </c>
      <c r="C119" s="14" t="s">
        <v>483</v>
      </c>
      <c r="D119" s="10" t="s">
        <v>482</v>
      </c>
      <c r="E119" s="26">
        <v>22828.260000000002</v>
      </c>
    </row>
    <row r="120" spans="1:5" x14ac:dyDescent="0.2">
      <c r="A120" s="7" t="s">
        <v>144</v>
      </c>
      <c r="B120" s="7" t="s">
        <v>145</v>
      </c>
      <c r="C120" s="14" t="s">
        <v>483</v>
      </c>
      <c r="D120" s="10" t="s">
        <v>482</v>
      </c>
      <c r="E120" s="26">
        <v>26512.350000000006</v>
      </c>
    </row>
    <row r="121" spans="1:5" x14ac:dyDescent="0.2">
      <c r="A121" s="5" t="s">
        <v>114</v>
      </c>
      <c r="B121" s="5" t="s">
        <v>113</v>
      </c>
      <c r="C121" s="14" t="s">
        <v>483</v>
      </c>
      <c r="D121" s="10" t="s">
        <v>482</v>
      </c>
      <c r="E121" s="26">
        <v>26140.550000000003</v>
      </c>
    </row>
    <row r="122" spans="1:5" x14ac:dyDescent="0.2">
      <c r="A122" s="7" t="s">
        <v>411</v>
      </c>
      <c r="B122" s="7" t="s">
        <v>368</v>
      </c>
      <c r="C122" s="14" t="s">
        <v>483</v>
      </c>
      <c r="D122" s="10" t="s">
        <v>482</v>
      </c>
      <c r="E122" s="26">
        <v>25399.270000000008</v>
      </c>
    </row>
    <row r="123" spans="1:5" x14ac:dyDescent="0.2">
      <c r="A123" s="7" t="s">
        <v>231</v>
      </c>
      <c r="B123" s="7" t="s">
        <v>150</v>
      </c>
      <c r="C123" s="14" t="s">
        <v>483</v>
      </c>
      <c r="D123" s="10" t="s">
        <v>482</v>
      </c>
      <c r="E123" s="26">
        <v>29345.94000000001</v>
      </c>
    </row>
    <row r="124" spans="1:5" x14ac:dyDescent="0.2">
      <c r="A124" s="7" t="s">
        <v>398</v>
      </c>
      <c r="B124" s="7" t="s">
        <v>399</v>
      </c>
      <c r="C124" s="14" t="s">
        <v>483</v>
      </c>
      <c r="D124" s="10" t="s">
        <v>482</v>
      </c>
      <c r="E124" s="26">
        <v>47701.459999999992</v>
      </c>
    </row>
    <row r="125" spans="1:5" x14ac:dyDescent="0.2">
      <c r="A125" s="7" t="s">
        <v>189</v>
      </c>
      <c r="B125" s="7" t="s">
        <v>190</v>
      </c>
      <c r="C125" s="14" t="s">
        <v>483</v>
      </c>
      <c r="D125" s="10" t="s">
        <v>482</v>
      </c>
      <c r="E125" s="26">
        <v>64714.610000000015</v>
      </c>
    </row>
    <row r="126" spans="1:5" x14ac:dyDescent="0.2">
      <c r="A126" s="7" t="s">
        <v>348</v>
      </c>
      <c r="B126" s="7" t="s">
        <v>349</v>
      </c>
      <c r="C126" s="14" t="s">
        <v>483</v>
      </c>
      <c r="D126" s="10" t="s">
        <v>482</v>
      </c>
      <c r="E126" s="26">
        <v>22741.80999999999</v>
      </c>
    </row>
    <row r="127" spans="1:5" x14ac:dyDescent="0.2">
      <c r="A127" s="7" t="s">
        <v>305</v>
      </c>
      <c r="B127" s="7" t="s">
        <v>304</v>
      </c>
      <c r="C127" s="14" t="s">
        <v>483</v>
      </c>
      <c r="D127" s="10" t="s">
        <v>482</v>
      </c>
      <c r="E127" s="26">
        <v>25432.07</v>
      </c>
    </row>
    <row r="128" spans="1:5" x14ac:dyDescent="0.2">
      <c r="A128" s="7" t="s">
        <v>225</v>
      </c>
      <c r="B128" s="7" t="s">
        <v>222</v>
      </c>
      <c r="C128" s="14" t="s">
        <v>503</v>
      </c>
      <c r="D128" s="10" t="s">
        <v>482</v>
      </c>
      <c r="E128" s="26">
        <v>1713.46</v>
      </c>
    </row>
    <row r="129" spans="1:5" x14ac:dyDescent="0.2">
      <c r="A129" s="7" t="s">
        <v>311</v>
      </c>
      <c r="B129" s="7" t="s">
        <v>312</v>
      </c>
      <c r="C129" s="14" t="s">
        <v>483</v>
      </c>
      <c r="D129" s="10" t="s">
        <v>482</v>
      </c>
      <c r="E129" s="26">
        <v>23068.239999999998</v>
      </c>
    </row>
    <row r="130" spans="1:5" x14ac:dyDescent="0.2">
      <c r="A130" s="7" t="s">
        <v>118</v>
      </c>
      <c r="B130" s="7" t="s">
        <v>119</v>
      </c>
      <c r="C130" s="14" t="s">
        <v>483</v>
      </c>
      <c r="D130" s="10" t="s">
        <v>482</v>
      </c>
      <c r="E130" s="26">
        <v>47878.399999999994</v>
      </c>
    </row>
    <row r="131" spans="1:5" x14ac:dyDescent="0.2">
      <c r="A131" s="7" t="s">
        <v>291</v>
      </c>
      <c r="B131" s="7" t="s">
        <v>261</v>
      </c>
      <c r="C131" s="14" t="s">
        <v>502</v>
      </c>
      <c r="D131" s="10" t="s">
        <v>482</v>
      </c>
      <c r="E131" s="26">
        <v>1938.48</v>
      </c>
    </row>
    <row r="132" spans="1:5" x14ac:dyDescent="0.2">
      <c r="A132" s="7" t="s">
        <v>391</v>
      </c>
      <c r="B132" s="7" t="s">
        <v>390</v>
      </c>
      <c r="C132" s="14" t="s">
        <v>497</v>
      </c>
      <c r="D132" s="10" t="s">
        <v>482</v>
      </c>
      <c r="E132" s="26">
        <v>4307.74</v>
      </c>
    </row>
    <row r="133" spans="1:5" x14ac:dyDescent="0.2">
      <c r="A133" s="7" t="s">
        <v>333</v>
      </c>
      <c r="B133" s="7" t="s">
        <v>334</v>
      </c>
      <c r="C133" s="14" t="s">
        <v>483</v>
      </c>
      <c r="D133" s="10" t="s">
        <v>482</v>
      </c>
      <c r="E133" s="26">
        <v>24232</v>
      </c>
    </row>
    <row r="134" spans="1:5" x14ac:dyDescent="0.2">
      <c r="A134" s="7" t="s">
        <v>241</v>
      </c>
      <c r="B134" s="7" t="s">
        <v>240</v>
      </c>
      <c r="C134" s="14" t="s">
        <v>483</v>
      </c>
      <c r="D134" s="10" t="s">
        <v>482</v>
      </c>
      <c r="E134" s="26">
        <v>21730.510000000006</v>
      </c>
    </row>
    <row r="135" spans="1:5" x14ac:dyDescent="0.2">
      <c r="A135" s="7" t="s">
        <v>284</v>
      </c>
      <c r="B135" s="7" t="s">
        <v>261</v>
      </c>
      <c r="C135" s="14" t="s">
        <v>483</v>
      </c>
      <c r="D135" s="10" t="s">
        <v>482</v>
      </c>
      <c r="E135" s="26">
        <v>13838.510000000002</v>
      </c>
    </row>
    <row r="136" spans="1:5" x14ac:dyDescent="0.2">
      <c r="A136" s="7" t="s">
        <v>458</v>
      </c>
      <c r="B136" s="7" t="s">
        <v>459</v>
      </c>
      <c r="C136" s="14" t="s">
        <v>483</v>
      </c>
      <c r="D136" s="10" t="s">
        <v>482</v>
      </c>
      <c r="E136" s="26">
        <v>32736.079999999998</v>
      </c>
    </row>
    <row r="137" spans="1:5" x14ac:dyDescent="0.2">
      <c r="A137" s="7" t="s">
        <v>395</v>
      </c>
      <c r="B137" s="7" t="s">
        <v>394</v>
      </c>
      <c r="C137" s="14" t="s">
        <v>506</v>
      </c>
      <c r="D137" s="10" t="s">
        <v>482</v>
      </c>
      <c r="E137" s="26">
        <v>2227.5100000000002</v>
      </c>
    </row>
    <row r="138" spans="1:5" x14ac:dyDescent="0.2">
      <c r="A138" s="7" t="s">
        <v>379</v>
      </c>
      <c r="B138" s="7" t="s">
        <v>378</v>
      </c>
      <c r="C138" s="14" t="s">
        <v>483</v>
      </c>
      <c r="D138" s="10" t="s">
        <v>482</v>
      </c>
      <c r="E138" s="26">
        <v>21357.629999999997</v>
      </c>
    </row>
    <row r="139" spans="1:5" x14ac:dyDescent="0.2">
      <c r="A139" s="7" t="s">
        <v>433</v>
      </c>
      <c r="B139" s="7" t="s">
        <v>434</v>
      </c>
      <c r="C139" s="14" t="s">
        <v>483</v>
      </c>
      <c r="D139" s="10" t="s">
        <v>482</v>
      </c>
      <c r="E139" s="26">
        <v>31871.84</v>
      </c>
    </row>
    <row r="140" spans="1:5" x14ac:dyDescent="0.2">
      <c r="A140" s="7" t="s">
        <v>208</v>
      </c>
      <c r="B140" s="7" t="s">
        <v>207</v>
      </c>
      <c r="C140" s="14" t="s">
        <v>483</v>
      </c>
      <c r="D140" s="10" t="s">
        <v>482</v>
      </c>
      <c r="E140" s="26">
        <v>31971.039999999997</v>
      </c>
    </row>
    <row r="141" spans="1:5" x14ac:dyDescent="0.2">
      <c r="A141" s="7" t="s">
        <v>448</v>
      </c>
      <c r="B141" s="7" t="s">
        <v>449</v>
      </c>
      <c r="C141" s="14" t="s">
        <v>483</v>
      </c>
      <c r="D141" s="10" t="s">
        <v>482</v>
      </c>
      <c r="E141" s="26">
        <v>19566.95</v>
      </c>
    </row>
    <row r="142" spans="1:5" x14ac:dyDescent="0.2">
      <c r="A142" s="7" t="s">
        <v>283</v>
      </c>
      <c r="B142" s="7" t="s">
        <v>261</v>
      </c>
      <c r="C142" s="14" t="s">
        <v>483</v>
      </c>
      <c r="D142" s="10" t="s">
        <v>482</v>
      </c>
      <c r="E142" s="26">
        <v>13786.590000000002</v>
      </c>
    </row>
    <row r="143" spans="1:5" x14ac:dyDescent="0.2">
      <c r="A143" s="7" t="s">
        <v>306</v>
      </c>
      <c r="B143" s="7" t="s">
        <v>307</v>
      </c>
      <c r="C143" s="14" t="s">
        <v>483</v>
      </c>
      <c r="D143" s="10" t="s">
        <v>482</v>
      </c>
      <c r="E143" s="26">
        <v>20090.510000000002</v>
      </c>
    </row>
    <row r="144" spans="1:5" x14ac:dyDescent="0.2">
      <c r="A144" s="7" t="s">
        <v>301</v>
      </c>
      <c r="B144" s="7" t="s">
        <v>302</v>
      </c>
      <c r="C144" s="14" t="s">
        <v>483</v>
      </c>
      <c r="D144" s="10" t="s">
        <v>482</v>
      </c>
      <c r="E144" s="26">
        <v>29373.100000000006</v>
      </c>
    </row>
    <row r="145" spans="1:5" x14ac:dyDescent="0.2">
      <c r="A145" s="7" t="s">
        <v>217</v>
      </c>
      <c r="B145" s="7" t="s">
        <v>218</v>
      </c>
      <c r="C145" s="14" t="s">
        <v>483</v>
      </c>
      <c r="D145" s="10" t="s">
        <v>482</v>
      </c>
      <c r="E145" s="26">
        <v>28438.089999999997</v>
      </c>
    </row>
    <row r="146" spans="1:5" x14ac:dyDescent="0.2">
      <c r="A146" s="7" t="s">
        <v>393</v>
      </c>
      <c r="B146" s="7" t="s">
        <v>394</v>
      </c>
      <c r="C146" s="14" t="s">
        <v>506</v>
      </c>
      <c r="D146" s="10" t="s">
        <v>482</v>
      </c>
      <c r="E146" s="26">
        <v>2289.38</v>
      </c>
    </row>
    <row r="147" spans="1:5" x14ac:dyDescent="0.2">
      <c r="A147" s="7" t="s">
        <v>414</v>
      </c>
      <c r="B147" s="7" t="s">
        <v>415</v>
      </c>
      <c r="C147" s="14" t="s">
        <v>483</v>
      </c>
      <c r="D147" s="10" t="s">
        <v>482</v>
      </c>
      <c r="E147" s="26">
        <v>72991.409999999974</v>
      </c>
    </row>
    <row r="148" spans="1:5" x14ac:dyDescent="0.2">
      <c r="A148" s="7" t="s">
        <v>351</v>
      </c>
      <c r="B148" s="7" t="s">
        <v>352</v>
      </c>
      <c r="C148" s="14" t="s">
        <v>483</v>
      </c>
      <c r="D148" s="10" t="s">
        <v>482</v>
      </c>
      <c r="E148" s="26">
        <v>24418.80999999999</v>
      </c>
    </row>
    <row r="149" spans="1:5" x14ac:dyDescent="0.2">
      <c r="A149" s="7" t="s">
        <v>176</v>
      </c>
      <c r="B149" s="7" t="s">
        <v>177</v>
      </c>
      <c r="C149" s="14" t="s">
        <v>483</v>
      </c>
      <c r="D149" s="10" t="s">
        <v>482</v>
      </c>
      <c r="E149" s="26">
        <v>32041.640000000003</v>
      </c>
    </row>
    <row r="150" spans="1:5" x14ac:dyDescent="0.2">
      <c r="A150" s="7" t="s">
        <v>366</v>
      </c>
      <c r="B150" s="7" t="s">
        <v>363</v>
      </c>
      <c r="C150" s="14" t="s">
        <v>483</v>
      </c>
      <c r="D150" s="10" t="s">
        <v>482</v>
      </c>
      <c r="E150" s="26">
        <v>15762.739999999998</v>
      </c>
    </row>
    <row r="151" spans="1:5" x14ac:dyDescent="0.2">
      <c r="A151" s="7" t="s">
        <v>290</v>
      </c>
      <c r="B151" s="7" t="s">
        <v>261</v>
      </c>
      <c r="C151" s="14" t="s">
        <v>502</v>
      </c>
      <c r="D151" s="10" t="s">
        <v>482</v>
      </c>
      <c r="E151" s="26">
        <v>1938.48</v>
      </c>
    </row>
    <row r="152" spans="1:5" x14ac:dyDescent="0.2">
      <c r="A152" s="7" t="s">
        <v>128</v>
      </c>
      <c r="B152" s="7" t="s">
        <v>129</v>
      </c>
      <c r="C152" s="14" t="s">
        <v>483</v>
      </c>
      <c r="D152" s="10" t="s">
        <v>482</v>
      </c>
      <c r="E152" s="26">
        <v>22245.899999999998</v>
      </c>
    </row>
    <row r="153" spans="1:5" x14ac:dyDescent="0.2">
      <c r="A153" s="7" t="s">
        <v>165</v>
      </c>
      <c r="B153" s="7" t="s">
        <v>166</v>
      </c>
      <c r="C153" s="14" t="s">
        <v>483</v>
      </c>
      <c r="D153" s="10" t="s">
        <v>482</v>
      </c>
      <c r="E153" s="26">
        <v>28352.479999999992</v>
      </c>
    </row>
    <row r="154" spans="1:5" x14ac:dyDescent="0.2">
      <c r="A154" s="7" t="s">
        <v>438</v>
      </c>
      <c r="B154" s="7" t="s">
        <v>439</v>
      </c>
      <c r="C154" s="14" t="s">
        <v>483</v>
      </c>
      <c r="D154" s="10" t="s">
        <v>482</v>
      </c>
      <c r="E154" s="26">
        <v>59436.800000000003</v>
      </c>
    </row>
    <row r="155" spans="1:5" x14ac:dyDescent="0.2">
      <c r="A155" s="7" t="s">
        <v>120</v>
      </c>
      <c r="B155" s="7" t="s">
        <v>121</v>
      </c>
      <c r="C155" s="14" t="s">
        <v>483</v>
      </c>
      <c r="D155" s="10" t="s">
        <v>482</v>
      </c>
      <c r="E155" s="26">
        <v>28528.5</v>
      </c>
    </row>
    <row r="156" spans="1:5" x14ac:dyDescent="0.2">
      <c r="A156" s="7" t="s">
        <v>215</v>
      </c>
      <c r="B156" s="7" t="s">
        <v>216</v>
      </c>
      <c r="C156" s="14" t="s">
        <v>483</v>
      </c>
      <c r="D156" s="10" t="s">
        <v>482</v>
      </c>
      <c r="E156" s="26">
        <v>17910.239999999998</v>
      </c>
    </row>
    <row r="157" spans="1:5" x14ac:dyDescent="0.2">
      <c r="A157" s="7" t="s">
        <v>460</v>
      </c>
      <c r="B157" s="7" t="s">
        <v>461</v>
      </c>
      <c r="C157" s="14" t="s">
        <v>483</v>
      </c>
      <c r="D157" s="10" t="s">
        <v>482</v>
      </c>
      <c r="E157" s="26">
        <v>32252.610000000004</v>
      </c>
    </row>
    <row r="158" spans="1:5" x14ac:dyDescent="0.2">
      <c r="A158" s="7" t="s">
        <v>206</v>
      </c>
      <c r="B158" s="7" t="s">
        <v>207</v>
      </c>
      <c r="C158" s="14" t="s">
        <v>483</v>
      </c>
      <c r="D158" s="10" t="s">
        <v>482</v>
      </c>
      <c r="E158" s="26">
        <v>31971.039999999997</v>
      </c>
    </row>
    <row r="159" spans="1:5" x14ac:dyDescent="0.2">
      <c r="A159" s="7" t="s">
        <v>442</v>
      </c>
      <c r="B159" s="7" t="s">
        <v>443</v>
      </c>
      <c r="C159" s="14" t="s">
        <v>483</v>
      </c>
      <c r="D159" s="10" t="s">
        <v>482</v>
      </c>
      <c r="E159" s="26">
        <v>39983.97</v>
      </c>
    </row>
    <row r="160" spans="1:5" x14ac:dyDescent="0.2">
      <c r="A160" s="7" t="s">
        <v>380</v>
      </c>
      <c r="B160" s="7" t="s">
        <v>378</v>
      </c>
      <c r="C160" s="14" t="s">
        <v>483</v>
      </c>
      <c r="D160" s="10" t="s">
        <v>482</v>
      </c>
      <c r="E160" s="26">
        <v>21180.159999999996</v>
      </c>
    </row>
    <row r="161" spans="1:5" x14ac:dyDescent="0.2">
      <c r="A161" s="7" t="s">
        <v>138</v>
      </c>
      <c r="B161" s="7" t="s">
        <v>139</v>
      </c>
      <c r="C161" s="14" t="s">
        <v>483</v>
      </c>
      <c r="D161" s="10" t="s">
        <v>482</v>
      </c>
      <c r="E161" s="26">
        <v>67389.119999999995</v>
      </c>
    </row>
    <row r="162" spans="1:5" x14ac:dyDescent="0.2">
      <c r="A162" s="7" t="s">
        <v>142</v>
      </c>
      <c r="B162" s="7" t="s">
        <v>143</v>
      </c>
      <c r="C162" s="14" t="s">
        <v>483</v>
      </c>
      <c r="D162" s="10" t="s">
        <v>482</v>
      </c>
      <c r="E162" s="26">
        <v>37207.99</v>
      </c>
    </row>
    <row r="163" spans="1:5" x14ac:dyDescent="0.2">
      <c r="A163" s="7" t="s">
        <v>193</v>
      </c>
      <c r="B163" s="7" t="s">
        <v>194</v>
      </c>
      <c r="C163" s="14" t="s">
        <v>483</v>
      </c>
      <c r="D163" s="10" t="s">
        <v>482</v>
      </c>
      <c r="E163" s="26">
        <v>63087.700000000012</v>
      </c>
    </row>
    <row r="164" spans="1:5" x14ac:dyDescent="0.2">
      <c r="A164" s="7" t="s">
        <v>354</v>
      </c>
      <c r="B164" s="7" t="s">
        <v>355</v>
      </c>
      <c r="C164" s="14" t="s">
        <v>483</v>
      </c>
      <c r="D164" s="10" t="s">
        <v>482</v>
      </c>
      <c r="E164" s="26">
        <v>17483.440000000006</v>
      </c>
    </row>
    <row r="165" spans="1:5" x14ac:dyDescent="0.2">
      <c r="A165" s="7" t="s">
        <v>397</v>
      </c>
      <c r="B165" s="7" t="s">
        <v>388</v>
      </c>
      <c r="C165" s="14" t="s">
        <v>485</v>
      </c>
      <c r="D165" s="10" t="s">
        <v>482</v>
      </c>
      <c r="E165" s="26">
        <f>7446.44-E166</f>
        <v>5048.4299999999994</v>
      </c>
    </row>
    <row r="166" spans="1:5" x14ac:dyDescent="0.2">
      <c r="A166" s="7" t="s">
        <v>397</v>
      </c>
      <c r="B166" s="7" t="s">
        <v>388</v>
      </c>
      <c r="C166" s="14" t="s">
        <v>484</v>
      </c>
      <c r="D166" s="10" t="s">
        <v>482</v>
      </c>
      <c r="E166" s="26">
        <f>1824.32+573.69</f>
        <v>2398.0100000000002</v>
      </c>
    </row>
    <row r="167" spans="1:5" x14ac:dyDescent="0.2">
      <c r="A167" s="7" t="s">
        <v>340</v>
      </c>
      <c r="B167" s="7" t="s">
        <v>341</v>
      </c>
      <c r="C167" s="14" t="s">
        <v>483</v>
      </c>
      <c r="D167" s="10" t="s">
        <v>482</v>
      </c>
      <c r="E167" s="26">
        <v>23837.359999999993</v>
      </c>
    </row>
    <row r="168" spans="1:5" x14ac:dyDescent="0.2">
      <c r="A168" s="7" t="s">
        <v>209</v>
      </c>
      <c r="B168" s="7" t="s">
        <v>210</v>
      </c>
      <c r="C168" s="14" t="s">
        <v>483</v>
      </c>
      <c r="D168" s="10" t="s">
        <v>482</v>
      </c>
      <c r="E168" s="26">
        <v>28148.190000000002</v>
      </c>
    </row>
    <row r="169" spans="1:5" x14ac:dyDescent="0.2">
      <c r="A169" s="7" t="s">
        <v>315</v>
      </c>
      <c r="B169" s="7" t="s">
        <v>182</v>
      </c>
      <c r="C169" s="14" t="s">
        <v>483</v>
      </c>
      <c r="D169" s="10" t="s">
        <v>482</v>
      </c>
      <c r="E169" s="26">
        <v>17437.53</v>
      </c>
    </row>
    <row r="170" spans="1:5" x14ac:dyDescent="0.2">
      <c r="A170" s="7" t="s">
        <v>130</v>
      </c>
      <c r="B170" s="7" t="s">
        <v>131</v>
      </c>
      <c r="C170" s="14" t="s">
        <v>483</v>
      </c>
      <c r="D170" s="10" t="s">
        <v>482</v>
      </c>
      <c r="E170" s="26">
        <v>21659.299999999996</v>
      </c>
    </row>
    <row r="171" spans="1:5" x14ac:dyDescent="0.2">
      <c r="A171" s="7" t="s">
        <v>122</v>
      </c>
      <c r="B171" s="7" t="s">
        <v>123</v>
      </c>
      <c r="C171" s="14" t="s">
        <v>483</v>
      </c>
      <c r="D171" s="10" t="s">
        <v>482</v>
      </c>
      <c r="E171" s="26">
        <v>32851</v>
      </c>
    </row>
    <row r="172" spans="1:5" x14ac:dyDescent="0.2">
      <c r="A172" s="7" t="s">
        <v>258</v>
      </c>
      <c r="B172" s="7" t="s">
        <v>259</v>
      </c>
      <c r="C172" s="14" t="s">
        <v>483</v>
      </c>
      <c r="D172" s="10" t="s">
        <v>482</v>
      </c>
      <c r="E172" s="26">
        <v>19580.600000000006</v>
      </c>
    </row>
    <row r="173" spans="1:5" x14ac:dyDescent="0.2">
      <c r="A173" s="7" t="s">
        <v>383</v>
      </c>
      <c r="B173" s="7" t="s">
        <v>384</v>
      </c>
      <c r="C173" s="14" t="s">
        <v>483</v>
      </c>
      <c r="D173" s="10" t="s">
        <v>482</v>
      </c>
      <c r="E173" s="26">
        <v>15898.919999999998</v>
      </c>
    </row>
    <row r="174" spans="1:5" x14ac:dyDescent="0.2">
      <c r="A174" s="7" t="s">
        <v>167</v>
      </c>
      <c r="B174" s="7" t="s">
        <v>168</v>
      </c>
      <c r="C174" s="14" t="s">
        <v>483</v>
      </c>
      <c r="D174" s="10" t="s">
        <v>482</v>
      </c>
      <c r="E174" s="26">
        <v>23664.030000000002</v>
      </c>
    </row>
    <row r="175" spans="1:5" x14ac:dyDescent="0.2">
      <c r="A175" s="7" t="s">
        <v>181</v>
      </c>
      <c r="B175" s="7" t="s">
        <v>182</v>
      </c>
      <c r="C175" s="14" t="s">
        <v>483</v>
      </c>
      <c r="D175" s="10" t="s">
        <v>482</v>
      </c>
      <c r="E175" s="26">
        <v>24173.699999999993</v>
      </c>
    </row>
    <row r="176" spans="1:5" x14ac:dyDescent="0.2">
      <c r="A176" s="7" t="s">
        <v>153</v>
      </c>
      <c r="B176" s="7" t="s">
        <v>154</v>
      </c>
      <c r="C176" s="14" t="s">
        <v>483</v>
      </c>
      <c r="D176" s="10" t="s">
        <v>482</v>
      </c>
      <c r="E176" s="26">
        <v>17781.609999999997</v>
      </c>
    </row>
    <row r="177" spans="1:5" x14ac:dyDescent="0.2">
      <c r="A177" s="7" t="s">
        <v>185</v>
      </c>
      <c r="B177" s="7" t="s">
        <v>186</v>
      </c>
      <c r="C177" s="14" t="s">
        <v>483</v>
      </c>
      <c r="D177" s="10" t="s">
        <v>482</v>
      </c>
      <c r="E177" s="26">
        <v>23207.170000000002</v>
      </c>
    </row>
    <row r="178" spans="1:5" x14ac:dyDescent="0.2">
      <c r="A178" s="7" t="s">
        <v>226</v>
      </c>
      <c r="B178" s="7" t="s">
        <v>222</v>
      </c>
      <c r="C178" s="14" t="s">
        <v>503</v>
      </c>
      <c r="D178" s="10" t="s">
        <v>482</v>
      </c>
      <c r="E178" s="26">
        <v>1713.46</v>
      </c>
    </row>
    <row r="179" spans="1:5" x14ac:dyDescent="0.2">
      <c r="A179" s="7" t="s">
        <v>423</v>
      </c>
      <c r="B179" s="7" t="s">
        <v>424</v>
      </c>
      <c r="C179" s="14" t="s">
        <v>483</v>
      </c>
      <c r="D179" s="10" t="s">
        <v>482</v>
      </c>
      <c r="E179" s="26">
        <v>42521.049999999988</v>
      </c>
    </row>
    <row r="180" spans="1:5" x14ac:dyDescent="0.2">
      <c r="A180" s="7" t="s">
        <v>238</v>
      </c>
      <c r="B180" s="7" t="s">
        <v>237</v>
      </c>
      <c r="C180" s="14" t="s">
        <v>483</v>
      </c>
      <c r="D180" s="10" t="s">
        <v>482</v>
      </c>
      <c r="E180" s="26">
        <v>28795.07</v>
      </c>
    </row>
    <row r="181" spans="1:5" x14ac:dyDescent="0.2">
      <c r="A181" s="7" t="s">
        <v>444</v>
      </c>
      <c r="B181" s="7" t="s">
        <v>445</v>
      </c>
      <c r="C181" s="14" t="s">
        <v>483</v>
      </c>
      <c r="D181" s="10" t="s">
        <v>482</v>
      </c>
      <c r="E181" s="26">
        <v>42481.049999999996</v>
      </c>
    </row>
    <row r="182" spans="1:5" x14ac:dyDescent="0.2">
      <c r="A182" s="7" t="s">
        <v>318</v>
      </c>
      <c r="B182" s="7" t="s">
        <v>314</v>
      </c>
      <c r="C182" s="14" t="s">
        <v>483</v>
      </c>
      <c r="D182" s="10" t="s">
        <v>482</v>
      </c>
      <c r="E182" s="26">
        <v>17690.899999999998</v>
      </c>
    </row>
    <row r="183" spans="1:5" x14ac:dyDescent="0.2">
      <c r="A183" s="7" t="s">
        <v>321</v>
      </c>
      <c r="B183" s="7" t="s">
        <v>314</v>
      </c>
      <c r="C183" s="14" t="s">
        <v>490</v>
      </c>
      <c r="D183" s="10" t="s">
        <v>482</v>
      </c>
      <c r="E183" s="26">
        <f>9480.854-E184</f>
        <v>8716.2639999999992</v>
      </c>
    </row>
    <row r="184" spans="1:5" x14ac:dyDescent="0.2">
      <c r="A184" s="7" t="s">
        <v>321</v>
      </c>
      <c r="B184" s="7" t="s">
        <v>314</v>
      </c>
      <c r="C184" s="14" t="s">
        <v>484</v>
      </c>
      <c r="D184" s="10" t="s">
        <v>482</v>
      </c>
      <c r="E184" s="26">
        <f>764.59</f>
        <v>764.59</v>
      </c>
    </row>
    <row r="185" spans="1:5" x14ac:dyDescent="0.2">
      <c r="A185" s="7" t="s">
        <v>239</v>
      </c>
      <c r="B185" s="7" t="s">
        <v>240</v>
      </c>
      <c r="C185" s="14" t="s">
        <v>483</v>
      </c>
      <c r="D185" s="10" t="s">
        <v>482</v>
      </c>
      <c r="E185" s="26">
        <v>21862.799999999999</v>
      </c>
    </row>
    <row r="186" spans="1:5" x14ac:dyDescent="0.2">
      <c r="A186" s="7" t="s">
        <v>369</v>
      </c>
      <c r="B186" s="7" t="s">
        <v>368</v>
      </c>
      <c r="C186" s="14" t="s">
        <v>491</v>
      </c>
      <c r="D186" s="10" t="s">
        <v>482</v>
      </c>
      <c r="E186" s="26">
        <v>6192.3600000000006</v>
      </c>
    </row>
    <row r="187" spans="1:5" x14ac:dyDescent="0.2">
      <c r="A187" s="7" t="s">
        <v>405</v>
      </c>
      <c r="B187" s="7" t="s">
        <v>406</v>
      </c>
      <c r="C187" s="14" t="s">
        <v>483</v>
      </c>
      <c r="D187" s="10" t="s">
        <v>482</v>
      </c>
      <c r="E187" s="26">
        <v>26290.140000000007</v>
      </c>
    </row>
    <row r="188" spans="1:5" x14ac:dyDescent="0.2">
      <c r="A188" s="7" t="s">
        <v>126</v>
      </c>
      <c r="B188" s="7" t="s">
        <v>127</v>
      </c>
      <c r="C188" s="14" t="s">
        <v>483</v>
      </c>
      <c r="D188" s="10" t="s">
        <v>482</v>
      </c>
      <c r="E188" s="26">
        <v>30418.829999999998</v>
      </c>
    </row>
    <row r="189" spans="1:5" x14ac:dyDescent="0.2">
      <c r="A189" s="7" t="s">
        <v>174</v>
      </c>
      <c r="B189" s="7" t="s">
        <v>175</v>
      </c>
      <c r="C189" s="14" t="s">
        <v>483</v>
      </c>
      <c r="D189" s="10" t="s">
        <v>482</v>
      </c>
      <c r="E189" s="26">
        <v>47878.399999999994</v>
      </c>
    </row>
    <row r="190" spans="1:5" x14ac:dyDescent="0.2">
      <c r="A190" s="7" t="s">
        <v>437</v>
      </c>
      <c r="B190" s="7" t="s">
        <v>434</v>
      </c>
      <c r="C190" s="14" t="s">
        <v>483</v>
      </c>
      <c r="D190" s="10" t="s">
        <v>482</v>
      </c>
      <c r="E190" s="26">
        <v>31188.21999999999</v>
      </c>
    </row>
    <row r="191" spans="1:5" x14ac:dyDescent="0.2">
      <c r="A191" s="7" t="s">
        <v>335</v>
      </c>
      <c r="B191" s="7" t="s">
        <v>334</v>
      </c>
      <c r="C191" s="14" t="s">
        <v>483</v>
      </c>
      <c r="D191" s="10" t="s">
        <v>482</v>
      </c>
      <c r="E191" s="26">
        <v>23155.71</v>
      </c>
    </row>
    <row r="192" spans="1:5" x14ac:dyDescent="0.2">
      <c r="A192" s="7" t="s">
        <v>221</v>
      </c>
      <c r="B192" s="7" t="s">
        <v>222</v>
      </c>
      <c r="C192" s="14" t="s">
        <v>492</v>
      </c>
      <c r="D192" s="10" t="s">
        <v>482</v>
      </c>
      <c r="E192" s="26">
        <v>10280.77</v>
      </c>
    </row>
    <row r="193" spans="1:5" x14ac:dyDescent="0.2">
      <c r="A193" s="7" t="s">
        <v>446</v>
      </c>
      <c r="B193" s="7" t="s">
        <v>447</v>
      </c>
      <c r="C193" s="14" t="s">
        <v>483</v>
      </c>
      <c r="D193" s="10" t="s">
        <v>482</v>
      </c>
      <c r="E193" s="26">
        <v>48614.810000000005</v>
      </c>
    </row>
    <row r="194" spans="1:5" x14ac:dyDescent="0.2">
      <c r="A194" s="7" t="s">
        <v>362</v>
      </c>
      <c r="B194" s="7" t="s">
        <v>363</v>
      </c>
      <c r="C194" s="14" t="s">
        <v>483</v>
      </c>
      <c r="D194" s="10" t="s">
        <v>482</v>
      </c>
      <c r="E194" s="26">
        <v>16184.460000000001</v>
      </c>
    </row>
    <row r="195" spans="1:5" x14ac:dyDescent="0.2">
      <c r="A195" s="7" t="s">
        <v>381</v>
      </c>
      <c r="B195" s="7" t="s">
        <v>382</v>
      </c>
      <c r="C195" s="14" t="s">
        <v>483</v>
      </c>
      <c r="D195" s="10" t="s">
        <v>482</v>
      </c>
      <c r="E195" s="26">
        <v>19770.37</v>
      </c>
    </row>
    <row r="196" spans="1:5" x14ac:dyDescent="0.2">
      <c r="A196" s="7" t="s">
        <v>289</v>
      </c>
      <c r="B196" s="7" t="s">
        <v>261</v>
      </c>
      <c r="C196" s="14" t="s">
        <v>502</v>
      </c>
      <c r="D196" s="10" t="s">
        <v>482</v>
      </c>
      <c r="E196" s="26">
        <v>1787.71</v>
      </c>
    </row>
    <row r="197" spans="1:5" x14ac:dyDescent="0.2">
      <c r="A197" s="5" t="s">
        <v>425</v>
      </c>
      <c r="B197" s="5" t="s">
        <v>426</v>
      </c>
      <c r="C197" s="14" t="s">
        <v>483</v>
      </c>
      <c r="D197" s="10" t="s">
        <v>482</v>
      </c>
      <c r="E197" s="26">
        <v>38786.959999999999</v>
      </c>
    </row>
    <row r="198" spans="1:5" x14ac:dyDescent="0.2">
      <c r="A198" s="7" t="s">
        <v>140</v>
      </c>
      <c r="B198" s="7" t="s">
        <v>141</v>
      </c>
      <c r="C198" s="14" t="s">
        <v>483</v>
      </c>
      <c r="D198" s="10" t="s">
        <v>482</v>
      </c>
      <c r="E198" s="26">
        <v>32839.93</v>
      </c>
    </row>
    <row r="199" spans="1:5" x14ac:dyDescent="0.2">
      <c r="A199" s="7" t="s">
        <v>158</v>
      </c>
      <c r="B199" s="7" t="s">
        <v>152</v>
      </c>
      <c r="C199" s="14" t="s">
        <v>486</v>
      </c>
      <c r="D199" s="10" t="s">
        <v>482</v>
      </c>
      <c r="E199" s="26">
        <f>20028.42-E200</f>
        <v>7283.0599999999977</v>
      </c>
    </row>
    <row r="200" spans="1:5" x14ac:dyDescent="0.2">
      <c r="A200" s="7" t="s">
        <v>158</v>
      </c>
      <c r="B200" s="7" t="s">
        <v>152</v>
      </c>
      <c r="C200" s="14" t="s">
        <v>484</v>
      </c>
      <c r="D200" s="10"/>
      <c r="E200" s="26">
        <f>10924.59+1820.77</f>
        <v>12745.36</v>
      </c>
    </row>
    <row r="201" spans="1:5" x14ac:dyDescent="0.2">
      <c r="A201" s="7" t="s">
        <v>389</v>
      </c>
      <c r="B201" s="7" t="s">
        <v>390</v>
      </c>
      <c r="C201" s="14" t="s">
        <v>493</v>
      </c>
      <c r="D201" s="10" t="s">
        <v>482</v>
      </c>
      <c r="E201" s="26">
        <v>5707.74</v>
      </c>
    </row>
    <row r="202" spans="1:5" x14ac:dyDescent="0.2">
      <c r="A202" s="7" t="s">
        <v>396</v>
      </c>
      <c r="B202" s="7" t="s">
        <v>390</v>
      </c>
      <c r="C202" s="14" t="s">
        <v>504</v>
      </c>
      <c r="D202" s="10" t="s">
        <v>482</v>
      </c>
      <c r="E202" s="26">
        <v>753.85100000000011</v>
      </c>
    </row>
    <row r="203" spans="1:5" x14ac:dyDescent="0.2">
      <c r="A203" s="7" t="s">
        <v>476</v>
      </c>
      <c r="B203" s="7" t="s">
        <v>477</v>
      </c>
      <c r="C203" s="14" t="s">
        <v>483</v>
      </c>
      <c r="D203" s="10" t="s">
        <v>482</v>
      </c>
      <c r="E203" s="26">
        <v>26005.460000000006</v>
      </c>
    </row>
    <row r="204" spans="1:5" x14ac:dyDescent="0.2">
      <c r="A204" s="7" t="s">
        <v>268</v>
      </c>
      <c r="B204" s="7" t="s">
        <v>245</v>
      </c>
      <c r="C204" s="14" t="s">
        <v>483</v>
      </c>
      <c r="D204" s="10" t="s">
        <v>482</v>
      </c>
      <c r="E204" s="26">
        <v>17953.079999999998</v>
      </c>
    </row>
    <row r="205" spans="1:5" x14ac:dyDescent="0.2">
      <c r="A205" s="7" t="s">
        <v>295</v>
      </c>
      <c r="B205" s="7" t="s">
        <v>256</v>
      </c>
      <c r="C205" s="14" t="s">
        <v>487</v>
      </c>
      <c r="D205" s="10" t="s">
        <v>482</v>
      </c>
      <c r="E205" s="26">
        <f>3314.25-E206</f>
        <v>2206.44</v>
      </c>
    </row>
    <row r="206" spans="1:5" x14ac:dyDescent="0.2">
      <c r="A206" s="7" t="s">
        <v>295</v>
      </c>
      <c r="B206" s="7" t="s">
        <v>256</v>
      </c>
      <c r="C206" s="14" t="s">
        <v>484</v>
      </c>
      <c r="D206" s="10" t="s">
        <v>482</v>
      </c>
      <c r="E206" s="26">
        <f>78.14+735.48+294.19</f>
        <v>1107.81</v>
      </c>
    </row>
    <row r="207" spans="1:5" x14ac:dyDescent="0.2">
      <c r="A207" s="7" t="s">
        <v>372</v>
      </c>
      <c r="B207" s="7" t="s">
        <v>373</v>
      </c>
      <c r="C207" s="14" t="s">
        <v>483</v>
      </c>
      <c r="D207" s="10" t="s">
        <v>482</v>
      </c>
      <c r="E207" s="26">
        <v>31858.709999999992</v>
      </c>
    </row>
    <row r="208" spans="1:5" x14ac:dyDescent="0.2">
      <c r="A208" s="7" t="s">
        <v>253</v>
      </c>
      <c r="B208" s="7" t="s">
        <v>254</v>
      </c>
      <c r="C208" s="14" t="s">
        <v>483</v>
      </c>
      <c r="D208" s="10" t="s">
        <v>482</v>
      </c>
      <c r="E208" s="26">
        <v>17611.75</v>
      </c>
    </row>
    <row r="209" spans="1:5" x14ac:dyDescent="0.2">
      <c r="A209" s="7" t="s">
        <v>360</v>
      </c>
      <c r="B209" s="7" t="s">
        <v>361</v>
      </c>
      <c r="C209" s="14" t="s">
        <v>483</v>
      </c>
      <c r="D209" s="10" t="s">
        <v>482</v>
      </c>
      <c r="E209" s="26">
        <v>13237.89</v>
      </c>
    </row>
    <row r="210" spans="1:5" x14ac:dyDescent="0.2">
      <c r="A210" s="7" t="s">
        <v>196</v>
      </c>
      <c r="B210" s="7" t="s">
        <v>197</v>
      </c>
      <c r="C210" s="14" t="s">
        <v>483</v>
      </c>
      <c r="D210" s="10" t="s">
        <v>482</v>
      </c>
      <c r="E210" s="26">
        <v>54447.039999999994</v>
      </c>
    </row>
    <row r="211" spans="1:5" x14ac:dyDescent="0.2">
      <c r="A211" s="7" t="s">
        <v>148</v>
      </c>
      <c r="B211" s="7" t="s">
        <v>149</v>
      </c>
      <c r="C211" s="14" t="s">
        <v>498</v>
      </c>
      <c r="D211" s="10" t="s">
        <v>482</v>
      </c>
      <c r="E211" s="26">
        <v>5115.7199999999993</v>
      </c>
    </row>
    <row r="212" spans="1:5" x14ac:dyDescent="0.2">
      <c r="A212" s="7" t="s">
        <v>300</v>
      </c>
      <c r="B212" s="7" t="s">
        <v>299</v>
      </c>
      <c r="C212" s="14" t="s">
        <v>483</v>
      </c>
      <c r="D212" s="10" t="s">
        <v>482</v>
      </c>
      <c r="E212" s="26">
        <v>36556.159999999996</v>
      </c>
    </row>
    <row r="213" spans="1:5" x14ac:dyDescent="0.2">
      <c r="A213" s="7" t="s">
        <v>331</v>
      </c>
      <c r="B213" s="7" t="s">
        <v>332</v>
      </c>
      <c r="C213" s="14" t="s">
        <v>483</v>
      </c>
      <c r="D213" s="10" t="s">
        <v>482</v>
      </c>
      <c r="E213" s="26">
        <v>25632.100000000006</v>
      </c>
    </row>
    <row r="214" spans="1:5" x14ac:dyDescent="0.2">
      <c r="A214" s="7" t="s">
        <v>115</v>
      </c>
      <c r="B214" s="7" t="s">
        <v>116</v>
      </c>
      <c r="C214" s="14" t="s">
        <v>483</v>
      </c>
      <c r="D214" s="10" t="s">
        <v>482</v>
      </c>
      <c r="E214" s="26">
        <v>23423.227999999996</v>
      </c>
    </row>
    <row r="215" spans="1:5" x14ac:dyDescent="0.2">
      <c r="A215" s="7" t="s">
        <v>412</v>
      </c>
      <c r="B215" s="7" t="s">
        <v>413</v>
      </c>
      <c r="C215" s="14" t="s">
        <v>483</v>
      </c>
      <c r="D215" s="10" t="s">
        <v>482</v>
      </c>
      <c r="E215" s="26">
        <v>16547.100000000002</v>
      </c>
    </row>
    <row r="216" spans="1:5" x14ac:dyDescent="0.2">
      <c r="A216" s="7" t="s">
        <v>407</v>
      </c>
      <c r="B216" s="7" t="s">
        <v>408</v>
      </c>
      <c r="C216" s="14" t="s">
        <v>483</v>
      </c>
      <c r="D216" s="10" t="s">
        <v>482</v>
      </c>
      <c r="E216" s="26">
        <v>23930.66</v>
      </c>
    </row>
    <row r="217" spans="1:5" x14ac:dyDescent="0.2">
      <c r="A217" s="7" t="s">
        <v>242</v>
      </c>
      <c r="B217" s="7" t="s">
        <v>243</v>
      </c>
      <c r="C217" s="14" t="s">
        <v>483</v>
      </c>
      <c r="D217" s="10" t="s">
        <v>482</v>
      </c>
      <c r="E217" s="26">
        <v>24246.459999999995</v>
      </c>
    </row>
    <row r="218" spans="1:5" x14ac:dyDescent="0.2">
      <c r="A218" s="7" t="s">
        <v>376</v>
      </c>
      <c r="B218" s="7" t="s">
        <v>375</v>
      </c>
      <c r="C218" s="14" t="s">
        <v>483</v>
      </c>
      <c r="D218" s="10" t="s">
        <v>482</v>
      </c>
      <c r="E218" s="26">
        <v>22035.129999999994</v>
      </c>
    </row>
    <row r="219" spans="1:5" x14ac:dyDescent="0.2">
      <c r="A219" s="7" t="s">
        <v>134</v>
      </c>
      <c r="B219" s="7" t="s">
        <v>135</v>
      </c>
      <c r="C219" s="14" t="s">
        <v>483</v>
      </c>
      <c r="D219" s="10" t="s">
        <v>482</v>
      </c>
      <c r="E219" s="26">
        <v>24925.030000000002</v>
      </c>
    </row>
    <row r="220" spans="1:5" x14ac:dyDescent="0.2">
      <c r="A220" s="7" t="s">
        <v>468</v>
      </c>
      <c r="B220" s="7" t="s">
        <v>469</v>
      </c>
      <c r="C220" s="14" t="s">
        <v>483</v>
      </c>
      <c r="D220" s="10" t="s">
        <v>482</v>
      </c>
      <c r="E220" s="26">
        <v>25027.469999999998</v>
      </c>
    </row>
    <row r="221" spans="1:5" x14ac:dyDescent="0.2">
      <c r="A221" s="7" t="s">
        <v>136</v>
      </c>
      <c r="B221" s="7" t="s">
        <v>137</v>
      </c>
      <c r="C221" s="14" t="s">
        <v>488</v>
      </c>
      <c r="D221" s="10" t="s">
        <v>482</v>
      </c>
      <c r="E221" s="26">
        <f>5413.88-E222</f>
        <v>4644.6400000000003</v>
      </c>
    </row>
    <row r="222" spans="1:5" x14ac:dyDescent="0.2">
      <c r="A222" s="7" t="s">
        <v>136</v>
      </c>
      <c r="B222" s="7" t="s">
        <v>137</v>
      </c>
      <c r="C222" s="14" t="s">
        <v>484</v>
      </c>
      <c r="D222" s="10"/>
      <c r="E222" s="26">
        <f>769.24</f>
        <v>769.24</v>
      </c>
    </row>
    <row r="223" spans="1:5" x14ac:dyDescent="0.2">
      <c r="A223" s="7" t="s">
        <v>159</v>
      </c>
      <c r="B223" s="7" t="s">
        <v>160</v>
      </c>
      <c r="C223" s="14" t="s">
        <v>483</v>
      </c>
      <c r="D223" s="10" t="s">
        <v>482</v>
      </c>
      <c r="E223" s="26">
        <v>47701.459999999992</v>
      </c>
    </row>
    <row r="224" spans="1:5" x14ac:dyDescent="0.2">
      <c r="A224" s="7" t="s">
        <v>342</v>
      </c>
      <c r="B224" s="7" t="s">
        <v>343</v>
      </c>
      <c r="C224" s="14" t="s">
        <v>500</v>
      </c>
      <c r="D224" s="10" t="s">
        <v>482</v>
      </c>
      <c r="E224" s="26">
        <f>9872.73-E225</f>
        <v>9739.31</v>
      </c>
    </row>
    <row r="225" spans="1:5" x14ac:dyDescent="0.2">
      <c r="A225" s="7" t="s">
        <v>342</v>
      </c>
      <c r="B225" s="7" t="s">
        <v>343</v>
      </c>
      <c r="C225" s="14" t="s">
        <v>484</v>
      </c>
      <c r="D225" s="10" t="s">
        <v>482</v>
      </c>
      <c r="E225" s="26">
        <f>133.42</f>
        <v>133.41999999999999</v>
      </c>
    </row>
    <row r="226" spans="1:5" x14ac:dyDescent="0.2">
      <c r="A226" s="7" t="s">
        <v>286</v>
      </c>
      <c r="B226" s="7" t="s">
        <v>261</v>
      </c>
      <c r="C226" s="14" t="s">
        <v>491</v>
      </c>
      <c r="D226" s="10" t="s">
        <v>482</v>
      </c>
      <c r="E226" s="26">
        <v>6246.21</v>
      </c>
    </row>
    <row r="227" spans="1:5" x14ac:dyDescent="0.2">
      <c r="A227" s="7" t="s">
        <v>269</v>
      </c>
      <c r="B227" s="7" t="s">
        <v>245</v>
      </c>
      <c r="C227" s="14" t="s">
        <v>483</v>
      </c>
      <c r="D227" s="10" t="s">
        <v>482</v>
      </c>
      <c r="E227" s="26">
        <v>18259.279999999995</v>
      </c>
    </row>
    <row r="228" spans="1:5" x14ac:dyDescent="0.2">
      <c r="A228" s="7" t="s">
        <v>367</v>
      </c>
      <c r="B228" s="7" t="s">
        <v>368</v>
      </c>
      <c r="C228" s="14" t="s">
        <v>483</v>
      </c>
      <c r="D228" s="10" t="s">
        <v>482</v>
      </c>
      <c r="E228" s="26">
        <v>13811.590000000002</v>
      </c>
    </row>
    <row r="229" spans="1:5" x14ac:dyDescent="0.2">
      <c r="A229" s="7" t="s">
        <v>271</v>
      </c>
      <c r="B229" s="7" t="s">
        <v>261</v>
      </c>
      <c r="C229" s="14" t="s">
        <v>483</v>
      </c>
      <c r="D229" s="10" t="s">
        <v>482</v>
      </c>
      <c r="E229" s="26">
        <v>14810.390000000003</v>
      </c>
    </row>
    <row r="230" spans="1:5" x14ac:dyDescent="0.2">
      <c r="A230" s="7" t="s">
        <v>255</v>
      </c>
      <c r="B230" s="7" t="s">
        <v>256</v>
      </c>
      <c r="C230" s="14" t="s">
        <v>483</v>
      </c>
      <c r="D230" s="10" t="s">
        <v>482</v>
      </c>
      <c r="E230" s="26">
        <v>20661.78</v>
      </c>
    </row>
    <row r="231" spans="1:5" x14ac:dyDescent="0.2">
      <c r="A231" s="7" t="s">
        <v>244</v>
      </c>
      <c r="B231" s="7" t="s">
        <v>245</v>
      </c>
      <c r="C231" s="14" t="s">
        <v>483</v>
      </c>
      <c r="D231" s="10" t="s">
        <v>482</v>
      </c>
      <c r="E231" s="26">
        <v>18391.489999999998</v>
      </c>
    </row>
    <row r="232" spans="1:5" x14ac:dyDescent="0.2">
      <c r="A232" s="7" t="s">
        <v>470</v>
      </c>
      <c r="B232" s="7" t="s">
        <v>471</v>
      </c>
      <c r="C232" s="14" t="s">
        <v>483</v>
      </c>
      <c r="D232" s="10" t="s">
        <v>482</v>
      </c>
      <c r="E232" s="26">
        <v>21677.729999999992</v>
      </c>
    </row>
    <row r="233" spans="1:5" x14ac:dyDescent="0.2">
      <c r="A233" s="7" t="s">
        <v>313</v>
      </c>
      <c r="B233" s="7" t="s">
        <v>314</v>
      </c>
      <c r="C233" s="14" t="s">
        <v>483</v>
      </c>
      <c r="D233" s="10" t="s">
        <v>482</v>
      </c>
      <c r="E233" s="26">
        <v>18306.600000000006</v>
      </c>
    </row>
    <row r="234" spans="1:5" x14ac:dyDescent="0.2">
      <c r="A234" s="7" t="s">
        <v>273</v>
      </c>
      <c r="B234" s="7" t="s">
        <v>274</v>
      </c>
      <c r="C234" s="14" t="s">
        <v>483</v>
      </c>
      <c r="D234" s="10" t="s">
        <v>482</v>
      </c>
      <c r="E234" s="26">
        <v>15542.279999999995</v>
      </c>
    </row>
    <row r="235" spans="1:5" x14ac:dyDescent="0.2">
      <c r="A235" s="7" t="s">
        <v>296</v>
      </c>
      <c r="B235" s="7" t="s">
        <v>297</v>
      </c>
      <c r="C235" s="14" t="s">
        <v>483</v>
      </c>
      <c r="D235" s="10" t="s">
        <v>482</v>
      </c>
      <c r="E235" s="26">
        <v>47878.399999999994</v>
      </c>
    </row>
    <row r="236" spans="1:5" x14ac:dyDescent="0.2">
      <c r="A236" s="7" t="s">
        <v>319</v>
      </c>
      <c r="B236" s="7" t="s">
        <v>320</v>
      </c>
      <c r="C236" s="14" t="s">
        <v>489</v>
      </c>
      <c r="D236" s="10" t="s">
        <v>482</v>
      </c>
      <c r="E236" s="26">
        <f>15950.8-E237</f>
        <v>11362.349999999999</v>
      </c>
    </row>
    <row r="237" spans="1:5" x14ac:dyDescent="0.2">
      <c r="A237" s="7" t="s">
        <v>319</v>
      </c>
      <c r="B237" s="7" t="s">
        <v>320</v>
      </c>
      <c r="C237" s="14" t="s">
        <v>484</v>
      </c>
      <c r="D237" s="10" t="s">
        <v>482</v>
      </c>
      <c r="E237" s="27">
        <f>3479.21+1109.24</f>
        <v>4588.45</v>
      </c>
    </row>
    <row r="238" spans="1:5" x14ac:dyDescent="0.2">
      <c r="A238" s="23"/>
      <c r="B238" s="24"/>
      <c r="C238" s="21"/>
      <c r="D238" s="24"/>
      <c r="E238" s="25"/>
    </row>
    <row r="239" spans="1:5" x14ac:dyDescent="0.2">
      <c r="A239" s="23"/>
      <c r="B239" s="24"/>
      <c r="C239" s="21"/>
      <c r="D239" s="24"/>
      <c r="E239" s="28">
        <f>SUM(E7:E238)</f>
        <v>5415769.5199999977</v>
      </c>
    </row>
    <row r="240" spans="1:5" x14ac:dyDescent="0.2">
      <c r="A240" s="23"/>
      <c r="B240" s="24"/>
      <c r="C240" s="21"/>
      <c r="D240" s="24"/>
      <c r="E240" s="25"/>
    </row>
    <row r="241" spans="1:6" s="17" customFormat="1" x14ac:dyDescent="0.2">
      <c r="A241" s="29" t="s">
        <v>0</v>
      </c>
      <c r="B241" s="30" t="s">
        <v>1</v>
      </c>
      <c r="C241" s="31" t="s">
        <v>2</v>
      </c>
      <c r="D241" s="30" t="s">
        <v>3</v>
      </c>
      <c r="E241" s="32" t="s">
        <v>4</v>
      </c>
      <c r="F241" s="16"/>
    </row>
    <row r="242" spans="1:6" s="18" customFormat="1" ht="12" thickBot="1" x14ac:dyDescent="0.25">
      <c r="A242" s="33"/>
      <c r="B242" s="34"/>
      <c r="C242" s="35"/>
      <c r="D242" s="34"/>
      <c r="E242" s="36"/>
    </row>
    <row r="243" spans="1:6" x14ac:dyDescent="0.2">
      <c r="A243" s="23"/>
      <c r="B243" s="24"/>
      <c r="C243" s="21"/>
      <c r="D243" s="24"/>
      <c r="E243" s="25"/>
    </row>
    <row r="244" spans="1:6" x14ac:dyDescent="0.2">
      <c r="A244" s="23">
        <v>43374</v>
      </c>
      <c r="B244" s="24" t="s">
        <v>5</v>
      </c>
      <c r="C244" s="21">
        <v>3890</v>
      </c>
      <c r="D244" s="24" t="s">
        <v>6</v>
      </c>
      <c r="E244" s="37">
        <v>1375</v>
      </c>
    </row>
    <row r="245" spans="1:6" x14ac:dyDescent="0.2">
      <c r="A245" s="23">
        <v>43382</v>
      </c>
      <c r="B245" s="24" t="s">
        <v>7</v>
      </c>
      <c r="C245" s="21">
        <v>3899</v>
      </c>
      <c r="D245" s="24" t="s">
        <v>8</v>
      </c>
      <c r="E245" s="37">
        <v>78</v>
      </c>
    </row>
    <row r="246" spans="1:6" x14ac:dyDescent="0.2">
      <c r="A246" s="23">
        <v>43382</v>
      </c>
      <c r="B246" s="24" t="s">
        <v>7</v>
      </c>
      <c r="C246" s="21">
        <v>3900</v>
      </c>
      <c r="D246" s="24" t="s">
        <v>8</v>
      </c>
      <c r="E246" s="37">
        <v>13</v>
      </c>
    </row>
    <row r="247" spans="1:6" x14ac:dyDescent="0.2">
      <c r="A247" s="23">
        <v>43382</v>
      </c>
      <c r="B247" s="24" t="s">
        <v>7</v>
      </c>
      <c r="C247" s="21">
        <v>3901</v>
      </c>
      <c r="D247" s="24" t="s">
        <v>8</v>
      </c>
      <c r="E247" s="37">
        <v>39</v>
      </c>
    </row>
    <row r="248" spans="1:6" x14ac:dyDescent="0.2">
      <c r="A248" s="23">
        <v>43382</v>
      </c>
      <c r="B248" s="24" t="s">
        <v>9</v>
      </c>
      <c r="C248" s="21">
        <v>3910</v>
      </c>
      <c r="D248" s="24" t="s">
        <v>10</v>
      </c>
      <c r="E248" s="37">
        <v>146.30000000000001</v>
      </c>
    </row>
    <row r="249" spans="1:6" x14ac:dyDescent="0.2">
      <c r="A249" s="23">
        <v>43382</v>
      </c>
      <c r="B249" s="24" t="s">
        <v>11</v>
      </c>
      <c r="C249" s="21">
        <v>3911</v>
      </c>
      <c r="D249" s="24" t="s">
        <v>12</v>
      </c>
      <c r="E249" s="37">
        <v>5232</v>
      </c>
    </row>
    <row r="250" spans="1:6" x14ac:dyDescent="0.2">
      <c r="A250" s="23">
        <v>43382</v>
      </c>
      <c r="B250" s="24" t="s">
        <v>13</v>
      </c>
      <c r="C250" s="21">
        <v>3912</v>
      </c>
      <c r="D250" s="24" t="s">
        <v>14</v>
      </c>
      <c r="E250" s="37">
        <v>27.56</v>
      </c>
    </row>
    <row r="251" spans="1:6" x14ac:dyDescent="0.2">
      <c r="A251" s="23">
        <v>43382</v>
      </c>
      <c r="B251" s="24" t="s">
        <v>15</v>
      </c>
      <c r="C251" s="21">
        <v>3913</v>
      </c>
      <c r="D251" s="24" t="s">
        <v>16</v>
      </c>
      <c r="E251" s="37">
        <v>825</v>
      </c>
    </row>
    <row r="252" spans="1:6" x14ac:dyDescent="0.2">
      <c r="A252" s="23">
        <v>43382</v>
      </c>
      <c r="B252" s="24" t="s">
        <v>17</v>
      </c>
      <c r="C252" s="21">
        <v>3914</v>
      </c>
      <c r="D252" s="24" t="s">
        <v>10</v>
      </c>
      <c r="E252" s="37">
        <v>185</v>
      </c>
    </row>
    <row r="253" spans="1:6" x14ac:dyDescent="0.2">
      <c r="A253" s="23">
        <v>43404</v>
      </c>
      <c r="B253" s="24" t="s">
        <v>18</v>
      </c>
      <c r="C253" s="21">
        <v>3915</v>
      </c>
      <c r="D253" s="24" t="s">
        <v>19</v>
      </c>
      <c r="E253" s="37">
        <v>979.62</v>
      </c>
    </row>
    <row r="254" spans="1:6" x14ac:dyDescent="0.2">
      <c r="A254" s="23">
        <v>43382</v>
      </c>
      <c r="B254" s="24" t="s">
        <v>20</v>
      </c>
      <c r="C254" s="21">
        <v>3916</v>
      </c>
      <c r="D254" s="24" t="s">
        <v>12</v>
      </c>
      <c r="E254" s="37">
        <v>2657.85</v>
      </c>
    </row>
    <row r="255" spans="1:6" x14ac:dyDescent="0.2">
      <c r="A255" s="23">
        <v>43388</v>
      </c>
      <c r="B255" s="24" t="s">
        <v>21</v>
      </c>
      <c r="C255" s="21">
        <v>3917</v>
      </c>
      <c r="D255" s="24" t="s">
        <v>12</v>
      </c>
      <c r="E255" s="37">
        <v>34151.910000000003</v>
      </c>
    </row>
    <row r="256" spans="1:6" x14ac:dyDescent="0.2">
      <c r="A256" s="23">
        <v>43388</v>
      </c>
      <c r="B256" s="24" t="s">
        <v>22</v>
      </c>
      <c r="C256" s="21">
        <v>3918</v>
      </c>
      <c r="D256" s="24" t="s">
        <v>23</v>
      </c>
      <c r="E256" s="37">
        <v>655.88</v>
      </c>
    </row>
    <row r="257" spans="1:6" x14ac:dyDescent="0.2">
      <c r="A257" s="23">
        <v>43388</v>
      </c>
      <c r="B257" s="24" t="s">
        <v>24</v>
      </c>
      <c r="C257" s="21">
        <v>3919</v>
      </c>
      <c r="D257" s="24" t="s">
        <v>25</v>
      </c>
      <c r="E257" s="37">
        <v>4425.5200000000004</v>
      </c>
      <c r="F257" s="20"/>
    </row>
    <row r="258" spans="1:6" x14ac:dyDescent="0.2">
      <c r="A258" s="23">
        <v>43404</v>
      </c>
      <c r="B258" s="24" t="s">
        <v>5</v>
      </c>
      <c r="C258" s="21">
        <v>3920</v>
      </c>
      <c r="D258" s="24" t="s">
        <v>6</v>
      </c>
      <c r="E258" s="37">
        <v>1375</v>
      </c>
    </row>
    <row r="259" spans="1:6" x14ac:dyDescent="0.2">
      <c r="A259" s="23">
        <v>43388</v>
      </c>
      <c r="B259" s="24" t="s">
        <v>26</v>
      </c>
      <c r="C259" s="21">
        <v>3921</v>
      </c>
      <c r="D259" s="24" t="s">
        <v>14</v>
      </c>
      <c r="E259" s="37">
        <v>536.80999999999995</v>
      </c>
    </row>
    <row r="260" spans="1:6" x14ac:dyDescent="0.2">
      <c r="A260" s="23">
        <v>43388</v>
      </c>
      <c r="B260" s="24" t="s">
        <v>26</v>
      </c>
      <c r="C260" s="21">
        <v>3922</v>
      </c>
      <c r="D260" s="24" t="s">
        <v>14</v>
      </c>
      <c r="E260" s="37">
        <v>534.16999999999996</v>
      </c>
    </row>
    <row r="261" spans="1:6" x14ac:dyDescent="0.2">
      <c r="A261" s="23">
        <v>43388</v>
      </c>
      <c r="B261" s="24" t="s">
        <v>27</v>
      </c>
      <c r="C261" s="21">
        <v>3923</v>
      </c>
      <c r="D261" s="24" t="s">
        <v>28</v>
      </c>
      <c r="E261" s="37">
        <v>9.52</v>
      </c>
    </row>
    <row r="262" spans="1:6" x14ac:dyDescent="0.2">
      <c r="A262" s="23">
        <v>43388</v>
      </c>
      <c r="B262" s="24" t="s">
        <v>29</v>
      </c>
      <c r="C262" s="21">
        <v>3924</v>
      </c>
      <c r="D262" s="24" t="s">
        <v>30</v>
      </c>
      <c r="E262" s="37">
        <v>1155</v>
      </c>
    </row>
    <row r="263" spans="1:6" x14ac:dyDescent="0.2">
      <c r="A263" s="23">
        <v>43388</v>
      </c>
      <c r="B263" s="24" t="s">
        <v>13</v>
      </c>
      <c r="C263" s="21">
        <v>3925</v>
      </c>
      <c r="D263" s="24" t="s">
        <v>14</v>
      </c>
      <c r="E263" s="37">
        <v>27.44</v>
      </c>
    </row>
    <row r="264" spans="1:6" x14ac:dyDescent="0.2">
      <c r="A264" s="23">
        <v>43388</v>
      </c>
      <c r="B264" s="24" t="s">
        <v>31</v>
      </c>
      <c r="C264" s="40">
        <v>3926</v>
      </c>
      <c r="D264" s="24" t="s">
        <v>6</v>
      </c>
      <c r="E264" s="37">
        <v>1295</v>
      </c>
    </row>
    <row r="265" spans="1:6" x14ac:dyDescent="0.2">
      <c r="A265" s="23">
        <v>43388</v>
      </c>
      <c r="B265" s="24" t="s">
        <v>11</v>
      </c>
      <c r="C265" s="40">
        <v>3927</v>
      </c>
      <c r="D265" s="24" t="s">
        <v>6</v>
      </c>
      <c r="E265" s="37">
        <v>975</v>
      </c>
    </row>
    <row r="266" spans="1:6" x14ac:dyDescent="0.2">
      <c r="A266" s="23">
        <v>43388</v>
      </c>
      <c r="B266" s="24" t="s">
        <v>32</v>
      </c>
      <c r="C266" s="40">
        <v>3928</v>
      </c>
      <c r="D266" s="24" t="s">
        <v>33</v>
      </c>
      <c r="E266" s="37">
        <v>6189.6</v>
      </c>
    </row>
    <row r="267" spans="1:6" x14ac:dyDescent="0.2">
      <c r="A267" s="23">
        <v>43392</v>
      </c>
      <c r="B267" s="24" t="s">
        <v>34</v>
      </c>
      <c r="C267" s="40">
        <v>3929</v>
      </c>
      <c r="D267" s="24" t="s">
        <v>8</v>
      </c>
      <c r="E267" s="37">
        <v>1502.34</v>
      </c>
    </row>
    <row r="268" spans="1:6" x14ac:dyDescent="0.2">
      <c r="A268" s="23">
        <v>43392</v>
      </c>
      <c r="B268" s="24" t="s">
        <v>34</v>
      </c>
      <c r="C268" s="40">
        <v>3929</v>
      </c>
      <c r="D268" s="24" t="s">
        <v>35</v>
      </c>
      <c r="E268" s="37">
        <v>944.5</v>
      </c>
    </row>
    <row r="269" spans="1:6" x14ac:dyDescent="0.2">
      <c r="A269" s="23">
        <v>43392</v>
      </c>
      <c r="B269" s="24" t="s">
        <v>34</v>
      </c>
      <c r="C269" s="40">
        <v>3929</v>
      </c>
      <c r="D269" s="24" t="s">
        <v>30</v>
      </c>
      <c r="E269" s="37">
        <v>37</v>
      </c>
    </row>
    <row r="270" spans="1:6" x14ac:dyDescent="0.2">
      <c r="A270" s="23">
        <v>43392</v>
      </c>
      <c r="B270" s="24" t="s">
        <v>34</v>
      </c>
      <c r="C270" s="40">
        <v>3929</v>
      </c>
      <c r="D270" s="24" t="s">
        <v>36</v>
      </c>
      <c r="E270" s="37">
        <v>59.98</v>
      </c>
    </row>
    <row r="271" spans="1:6" x14ac:dyDescent="0.2">
      <c r="A271" s="23">
        <v>43392</v>
      </c>
      <c r="B271" s="24" t="s">
        <v>34</v>
      </c>
      <c r="C271" s="40">
        <v>3929</v>
      </c>
      <c r="D271" s="24" t="s">
        <v>37</v>
      </c>
      <c r="E271" s="37">
        <v>104.37</v>
      </c>
    </row>
    <row r="272" spans="1:6" x14ac:dyDescent="0.2">
      <c r="A272" s="23">
        <v>43392</v>
      </c>
      <c r="B272" s="24" t="s">
        <v>34</v>
      </c>
      <c r="C272" s="40">
        <v>3929</v>
      </c>
      <c r="D272" s="24" t="s">
        <v>10</v>
      </c>
      <c r="E272" s="37">
        <v>46.98</v>
      </c>
    </row>
    <row r="273" spans="1:5" x14ac:dyDescent="0.2">
      <c r="A273" s="23">
        <v>43392</v>
      </c>
      <c r="B273" s="24" t="s">
        <v>34</v>
      </c>
      <c r="C273" s="40">
        <v>3929</v>
      </c>
      <c r="D273" s="24" t="s">
        <v>28</v>
      </c>
      <c r="E273" s="37">
        <v>213</v>
      </c>
    </row>
    <row r="274" spans="1:5" x14ac:dyDescent="0.2">
      <c r="A274" s="23">
        <v>43392</v>
      </c>
      <c r="B274" s="24" t="s">
        <v>38</v>
      </c>
      <c r="C274" s="40">
        <v>3930</v>
      </c>
      <c r="D274" s="24" t="s">
        <v>10</v>
      </c>
      <c r="E274" s="37">
        <v>647.5</v>
      </c>
    </row>
    <row r="275" spans="1:5" x14ac:dyDescent="0.2">
      <c r="A275" s="23">
        <v>43398</v>
      </c>
      <c r="B275" s="24" t="s">
        <v>24</v>
      </c>
      <c r="C275" s="40">
        <v>3931</v>
      </c>
      <c r="D275" s="24" t="s">
        <v>25</v>
      </c>
      <c r="E275" s="37">
        <v>4508.2</v>
      </c>
    </row>
    <row r="276" spans="1:5" x14ac:dyDescent="0.2">
      <c r="A276" s="23">
        <v>43402</v>
      </c>
      <c r="B276" s="24" t="s">
        <v>39</v>
      </c>
      <c r="C276" s="40">
        <v>3932</v>
      </c>
      <c r="D276" s="24" t="s">
        <v>40</v>
      </c>
      <c r="E276" s="37">
        <v>52507.64</v>
      </c>
    </row>
    <row r="277" spans="1:5" x14ac:dyDescent="0.2">
      <c r="A277" s="23">
        <v>43405</v>
      </c>
      <c r="B277" s="24" t="s">
        <v>41</v>
      </c>
      <c r="C277" s="40">
        <v>3933</v>
      </c>
      <c r="D277" s="24" t="s">
        <v>40</v>
      </c>
      <c r="E277" s="37">
        <v>31453.14</v>
      </c>
    </row>
    <row r="278" spans="1:5" x14ac:dyDescent="0.2">
      <c r="A278" s="23">
        <v>43405</v>
      </c>
      <c r="B278" s="24" t="s">
        <v>41</v>
      </c>
      <c r="C278" s="40">
        <v>3934</v>
      </c>
      <c r="D278" s="24" t="s">
        <v>40</v>
      </c>
      <c r="E278" s="37">
        <v>1244</v>
      </c>
    </row>
    <row r="279" spans="1:5" x14ac:dyDescent="0.2">
      <c r="A279" s="23">
        <v>43398</v>
      </c>
      <c r="B279" s="24" t="s">
        <v>42</v>
      </c>
      <c r="C279" s="40">
        <v>3935</v>
      </c>
      <c r="D279" s="24" t="s">
        <v>43</v>
      </c>
      <c r="E279" s="37">
        <v>701.85</v>
      </c>
    </row>
    <row r="280" spans="1:5" x14ac:dyDescent="0.2">
      <c r="A280" s="23">
        <v>43398</v>
      </c>
      <c r="B280" s="24" t="s">
        <v>39</v>
      </c>
      <c r="C280" s="40">
        <v>3936</v>
      </c>
      <c r="D280" s="24" t="s">
        <v>44</v>
      </c>
      <c r="E280" s="37">
        <v>847.77</v>
      </c>
    </row>
    <row r="281" spans="1:5" x14ac:dyDescent="0.2">
      <c r="A281" s="23">
        <v>43398</v>
      </c>
      <c r="B281" s="24" t="s">
        <v>45</v>
      </c>
      <c r="C281" s="40">
        <v>3937</v>
      </c>
      <c r="D281" s="24" t="s">
        <v>46</v>
      </c>
      <c r="E281" s="37">
        <v>1900</v>
      </c>
    </row>
    <row r="282" spans="1:5" x14ac:dyDescent="0.2">
      <c r="A282" s="23">
        <v>43374</v>
      </c>
      <c r="B282" s="24" t="s">
        <v>47</v>
      </c>
      <c r="C282" s="40">
        <v>929725</v>
      </c>
      <c r="D282" s="24" t="s">
        <v>48</v>
      </c>
      <c r="E282" s="37">
        <v>26.88</v>
      </c>
    </row>
    <row r="283" spans="1:5" x14ac:dyDescent="0.2">
      <c r="A283" s="23">
        <v>43374</v>
      </c>
      <c r="B283" s="24" t="s">
        <v>47</v>
      </c>
      <c r="C283" s="40">
        <v>929726</v>
      </c>
      <c r="D283" s="24" t="s">
        <v>8</v>
      </c>
      <c r="E283" s="37">
        <v>43.39</v>
      </c>
    </row>
    <row r="284" spans="1:5" x14ac:dyDescent="0.2">
      <c r="A284" s="23">
        <v>43385</v>
      </c>
      <c r="B284" s="24" t="s">
        <v>49</v>
      </c>
      <c r="C284" s="40">
        <v>1325427</v>
      </c>
      <c r="D284" s="24" t="s">
        <v>50</v>
      </c>
      <c r="E284" s="37">
        <v>17</v>
      </c>
    </row>
    <row r="285" spans="1:5" x14ac:dyDescent="0.2">
      <c r="A285" s="23">
        <v>43385</v>
      </c>
      <c r="B285" s="24" t="s">
        <v>49</v>
      </c>
      <c r="C285" s="40">
        <v>1325427</v>
      </c>
      <c r="D285" s="24" t="s">
        <v>51</v>
      </c>
      <c r="E285" s="37">
        <v>13.08</v>
      </c>
    </row>
    <row r="286" spans="1:5" x14ac:dyDescent="0.2">
      <c r="A286" s="23">
        <v>43385</v>
      </c>
      <c r="B286" s="24" t="s">
        <v>49</v>
      </c>
      <c r="C286" s="40">
        <v>1325427</v>
      </c>
      <c r="D286" s="24" t="s">
        <v>52</v>
      </c>
      <c r="E286" s="37">
        <v>8</v>
      </c>
    </row>
    <row r="287" spans="1:5" x14ac:dyDescent="0.2">
      <c r="A287" s="23">
        <v>43385</v>
      </c>
      <c r="B287" s="24" t="s">
        <v>49</v>
      </c>
      <c r="C287" s="40">
        <v>1325427</v>
      </c>
      <c r="D287" s="24" t="s">
        <v>53</v>
      </c>
      <c r="E287" s="37">
        <v>10</v>
      </c>
    </row>
    <row r="288" spans="1:5" x14ac:dyDescent="0.2">
      <c r="A288" s="23">
        <v>43385</v>
      </c>
      <c r="B288" s="24" t="s">
        <v>54</v>
      </c>
      <c r="C288" s="40">
        <v>1325556</v>
      </c>
      <c r="D288" s="24" t="s">
        <v>50</v>
      </c>
      <c r="E288" s="37">
        <v>17</v>
      </c>
    </row>
    <row r="289" spans="1:5" x14ac:dyDescent="0.2">
      <c r="A289" s="23">
        <v>43385</v>
      </c>
      <c r="B289" s="24" t="s">
        <v>54</v>
      </c>
      <c r="C289" s="40">
        <v>1325556</v>
      </c>
      <c r="D289" s="24" t="s">
        <v>53</v>
      </c>
      <c r="E289" s="37">
        <v>29</v>
      </c>
    </row>
    <row r="290" spans="1:5" x14ac:dyDescent="0.2">
      <c r="A290" s="23">
        <v>43405</v>
      </c>
      <c r="B290" s="24" t="s">
        <v>55</v>
      </c>
      <c r="C290" s="40">
        <v>3944</v>
      </c>
      <c r="D290" s="24" t="s">
        <v>23</v>
      </c>
      <c r="E290" s="37">
        <v>490.2</v>
      </c>
    </row>
    <row r="291" spans="1:5" x14ac:dyDescent="0.2">
      <c r="A291" s="23">
        <v>43405</v>
      </c>
      <c r="B291" s="24" t="s">
        <v>56</v>
      </c>
      <c r="C291" s="40">
        <v>3943</v>
      </c>
      <c r="D291" s="24" t="s">
        <v>12</v>
      </c>
      <c r="E291" s="37">
        <v>520</v>
      </c>
    </row>
    <row r="292" spans="1:5" x14ac:dyDescent="0.2">
      <c r="A292" s="23">
        <v>43405</v>
      </c>
      <c r="B292" s="24" t="s">
        <v>42</v>
      </c>
      <c r="C292" s="40">
        <v>3939</v>
      </c>
      <c r="D292" s="24" t="s">
        <v>43</v>
      </c>
      <c r="E292" s="37">
        <v>308.75</v>
      </c>
    </row>
    <row r="293" spans="1:5" x14ac:dyDescent="0.2">
      <c r="A293" s="23">
        <v>43405</v>
      </c>
      <c r="B293" s="24" t="s">
        <v>13</v>
      </c>
      <c r="C293" s="40">
        <v>3942</v>
      </c>
      <c r="D293" s="24" t="s">
        <v>14</v>
      </c>
      <c r="E293" s="37">
        <v>27.93</v>
      </c>
    </row>
    <row r="294" spans="1:5" x14ac:dyDescent="0.2">
      <c r="A294" s="23">
        <v>43406</v>
      </c>
      <c r="B294" s="24" t="s">
        <v>57</v>
      </c>
      <c r="C294" s="40">
        <v>3946</v>
      </c>
      <c r="D294" s="24" t="s">
        <v>33</v>
      </c>
      <c r="E294" s="37">
        <v>6095.01</v>
      </c>
    </row>
    <row r="295" spans="1:5" x14ac:dyDescent="0.2">
      <c r="A295" s="23">
        <v>43409</v>
      </c>
      <c r="B295" s="24" t="s">
        <v>18</v>
      </c>
      <c r="C295" s="40">
        <v>3945</v>
      </c>
      <c r="D295" s="24" t="s">
        <v>19</v>
      </c>
      <c r="E295" s="37">
        <v>-9.9499999999999993</v>
      </c>
    </row>
    <row r="296" spans="1:5" x14ac:dyDescent="0.2">
      <c r="A296" s="23">
        <v>43411</v>
      </c>
      <c r="B296" s="24" t="s">
        <v>47</v>
      </c>
      <c r="C296" s="40">
        <v>929739</v>
      </c>
      <c r="D296" s="24" t="s">
        <v>8</v>
      </c>
      <c r="E296" s="37">
        <v>397.88</v>
      </c>
    </row>
    <row r="297" spans="1:5" x14ac:dyDescent="0.2">
      <c r="A297" s="23">
        <v>43411</v>
      </c>
      <c r="B297" s="24" t="s">
        <v>47</v>
      </c>
      <c r="C297" s="40">
        <v>929470</v>
      </c>
      <c r="D297" s="24" t="s">
        <v>48</v>
      </c>
      <c r="E297" s="37">
        <v>187.56</v>
      </c>
    </row>
    <row r="298" spans="1:5" x14ac:dyDescent="0.2">
      <c r="A298" s="23">
        <v>43411</v>
      </c>
      <c r="B298" s="24" t="s">
        <v>58</v>
      </c>
      <c r="C298" s="40">
        <v>3940</v>
      </c>
      <c r="D298" s="24" t="s">
        <v>28</v>
      </c>
      <c r="E298" s="37">
        <v>81.34</v>
      </c>
    </row>
    <row r="299" spans="1:5" x14ac:dyDescent="0.2">
      <c r="A299" s="23">
        <v>43412</v>
      </c>
      <c r="B299" s="24" t="s">
        <v>59</v>
      </c>
      <c r="C299" s="40">
        <v>3949</v>
      </c>
      <c r="D299" s="24" t="s">
        <v>8</v>
      </c>
      <c r="E299" s="37">
        <v>176</v>
      </c>
    </row>
    <row r="300" spans="1:5" x14ac:dyDescent="0.2">
      <c r="A300" s="23">
        <v>43412</v>
      </c>
      <c r="B300" s="24" t="s">
        <v>60</v>
      </c>
      <c r="C300" s="40">
        <v>3952</v>
      </c>
      <c r="D300" s="24" t="s">
        <v>61</v>
      </c>
      <c r="E300" s="37">
        <v>1000</v>
      </c>
    </row>
    <row r="301" spans="1:5" x14ac:dyDescent="0.2">
      <c r="A301" s="23">
        <v>43412</v>
      </c>
      <c r="B301" s="24" t="s">
        <v>39</v>
      </c>
      <c r="C301" s="40">
        <v>3953</v>
      </c>
      <c r="D301" s="24" t="s">
        <v>40</v>
      </c>
      <c r="E301" s="37">
        <v>895.05</v>
      </c>
    </row>
    <row r="302" spans="1:5" x14ac:dyDescent="0.2">
      <c r="A302" s="23">
        <v>43412</v>
      </c>
      <c r="B302" s="24" t="s">
        <v>24</v>
      </c>
      <c r="C302" s="40">
        <v>3950</v>
      </c>
      <c r="D302" s="24" t="s">
        <v>25</v>
      </c>
      <c r="E302" s="37">
        <v>3937.23</v>
      </c>
    </row>
    <row r="303" spans="1:5" x14ac:dyDescent="0.2">
      <c r="A303" s="23">
        <v>43412</v>
      </c>
      <c r="B303" s="24" t="s">
        <v>18</v>
      </c>
      <c r="C303" s="40">
        <v>3948</v>
      </c>
      <c r="D303" s="24" t="s">
        <v>19</v>
      </c>
      <c r="E303" s="37">
        <v>760.76</v>
      </c>
    </row>
    <row r="304" spans="1:5" x14ac:dyDescent="0.2">
      <c r="A304" s="23">
        <v>43412</v>
      </c>
      <c r="B304" s="24" t="s">
        <v>31</v>
      </c>
      <c r="C304" s="40">
        <v>3954</v>
      </c>
      <c r="D304" s="24" t="s">
        <v>6</v>
      </c>
      <c r="E304" s="37">
        <v>1295</v>
      </c>
    </row>
    <row r="305" spans="1:5" x14ac:dyDescent="0.2">
      <c r="A305" s="23">
        <v>43412</v>
      </c>
      <c r="B305" s="24" t="s">
        <v>58</v>
      </c>
      <c r="C305" s="40">
        <v>3955</v>
      </c>
      <c r="D305" s="24" t="s">
        <v>28</v>
      </c>
      <c r="E305" s="37">
        <v>104.84</v>
      </c>
    </row>
    <row r="306" spans="1:5" x14ac:dyDescent="0.2">
      <c r="A306" s="23">
        <v>43412</v>
      </c>
      <c r="B306" s="24" t="s">
        <v>9</v>
      </c>
      <c r="C306" s="40">
        <v>3947</v>
      </c>
      <c r="D306" s="24" t="s">
        <v>10</v>
      </c>
      <c r="E306" s="37">
        <v>169.4</v>
      </c>
    </row>
    <row r="307" spans="1:5" x14ac:dyDescent="0.2">
      <c r="A307" s="23">
        <v>43418</v>
      </c>
      <c r="B307" s="24" t="s">
        <v>17</v>
      </c>
      <c r="C307" s="40">
        <v>3956</v>
      </c>
      <c r="D307" s="24" t="s">
        <v>10</v>
      </c>
      <c r="E307" s="37">
        <v>185</v>
      </c>
    </row>
    <row r="308" spans="1:5" x14ac:dyDescent="0.2">
      <c r="A308" s="23">
        <v>43420</v>
      </c>
      <c r="B308" s="24" t="s">
        <v>26</v>
      </c>
      <c r="C308" s="40">
        <v>3958</v>
      </c>
      <c r="D308" s="24" t="s">
        <v>14</v>
      </c>
      <c r="E308" s="37">
        <v>566.07000000000005</v>
      </c>
    </row>
    <row r="309" spans="1:5" x14ac:dyDescent="0.2">
      <c r="A309" s="23">
        <v>43420</v>
      </c>
      <c r="B309" s="24" t="s">
        <v>26</v>
      </c>
      <c r="C309" s="40">
        <v>3959</v>
      </c>
      <c r="D309" s="24" t="s">
        <v>14</v>
      </c>
      <c r="E309" s="37">
        <v>559.51</v>
      </c>
    </row>
    <row r="310" spans="1:5" x14ac:dyDescent="0.2">
      <c r="A310" s="23">
        <v>43420</v>
      </c>
      <c r="B310" s="24" t="s">
        <v>34</v>
      </c>
      <c r="C310" s="40">
        <v>3957</v>
      </c>
      <c r="D310" s="24" t="s">
        <v>8</v>
      </c>
      <c r="E310" s="37">
        <v>1577.71</v>
      </c>
    </row>
    <row r="311" spans="1:5" x14ac:dyDescent="0.2">
      <c r="A311" s="23">
        <v>43420</v>
      </c>
      <c r="B311" s="24" t="s">
        <v>34</v>
      </c>
      <c r="C311" s="40">
        <v>3957</v>
      </c>
      <c r="D311" s="24" t="s">
        <v>48</v>
      </c>
      <c r="E311" s="37">
        <v>75.39</v>
      </c>
    </row>
    <row r="312" spans="1:5" x14ac:dyDescent="0.2">
      <c r="A312" s="23">
        <v>43420</v>
      </c>
      <c r="B312" s="24" t="s">
        <v>34</v>
      </c>
      <c r="C312" s="40">
        <v>3957</v>
      </c>
      <c r="D312" s="24" t="s">
        <v>37</v>
      </c>
      <c r="E312" s="37">
        <v>104.37</v>
      </c>
    </row>
    <row r="313" spans="1:5" x14ac:dyDescent="0.2">
      <c r="A313" s="23">
        <v>43420</v>
      </c>
      <c r="B313" s="24" t="s">
        <v>34</v>
      </c>
      <c r="C313" s="40">
        <v>3957</v>
      </c>
      <c r="D313" s="24" t="s">
        <v>10</v>
      </c>
      <c r="E313" s="37">
        <v>46.98</v>
      </c>
    </row>
    <row r="314" spans="1:5" x14ac:dyDescent="0.2">
      <c r="A314" s="23">
        <v>43420</v>
      </c>
      <c r="B314" s="24" t="s">
        <v>34</v>
      </c>
      <c r="C314" s="40">
        <v>3957</v>
      </c>
      <c r="D314" s="24" t="s">
        <v>23</v>
      </c>
      <c r="E314" s="37">
        <v>172.17</v>
      </c>
    </row>
    <row r="315" spans="1:5" x14ac:dyDescent="0.2">
      <c r="A315" s="23">
        <v>43420</v>
      </c>
      <c r="B315" s="24" t="s">
        <v>34</v>
      </c>
      <c r="C315" s="40">
        <v>3957</v>
      </c>
      <c r="D315" s="24" t="s">
        <v>62</v>
      </c>
      <c r="E315" s="37">
        <v>350</v>
      </c>
    </row>
    <row r="316" spans="1:5" x14ac:dyDescent="0.2">
      <c r="A316" s="23">
        <v>43420</v>
      </c>
      <c r="B316" s="24" t="s">
        <v>34</v>
      </c>
      <c r="C316" s="40">
        <v>3957</v>
      </c>
      <c r="D316" s="24" t="s">
        <v>63</v>
      </c>
      <c r="E316" s="37">
        <v>187.97</v>
      </c>
    </row>
    <row r="317" spans="1:5" x14ac:dyDescent="0.2">
      <c r="A317" s="23">
        <v>43420</v>
      </c>
      <c r="B317" s="24" t="s">
        <v>34</v>
      </c>
      <c r="C317" s="40">
        <v>3957</v>
      </c>
      <c r="D317" s="24" t="s">
        <v>35</v>
      </c>
      <c r="E317" s="37">
        <v>1221.5</v>
      </c>
    </row>
    <row r="318" spans="1:5" x14ac:dyDescent="0.2">
      <c r="A318" s="23">
        <v>43420</v>
      </c>
      <c r="B318" s="24" t="s">
        <v>13</v>
      </c>
      <c r="C318" s="40">
        <v>3961</v>
      </c>
      <c r="D318" s="24" t="s">
        <v>14</v>
      </c>
      <c r="E318" s="37">
        <v>27.44</v>
      </c>
    </row>
    <row r="319" spans="1:5" x14ac:dyDescent="0.2">
      <c r="A319" s="23">
        <v>43425</v>
      </c>
      <c r="B319" s="24" t="s">
        <v>39</v>
      </c>
      <c r="C319" s="40">
        <v>3970</v>
      </c>
      <c r="D319" s="24" t="s">
        <v>44</v>
      </c>
      <c r="E319" s="37">
        <v>355.51</v>
      </c>
    </row>
    <row r="320" spans="1:5" x14ac:dyDescent="0.2">
      <c r="A320" s="23">
        <v>43425</v>
      </c>
      <c r="B320" s="24" t="s">
        <v>27</v>
      </c>
      <c r="C320" s="40">
        <v>3967</v>
      </c>
      <c r="D320" s="24" t="s">
        <v>28</v>
      </c>
      <c r="E320" s="37">
        <v>350.82</v>
      </c>
    </row>
    <row r="321" spans="1:5" x14ac:dyDescent="0.2">
      <c r="A321" s="23">
        <v>43425</v>
      </c>
      <c r="B321" s="24" t="s">
        <v>27</v>
      </c>
      <c r="C321" s="40">
        <v>3968</v>
      </c>
      <c r="D321" s="24" t="s">
        <v>28</v>
      </c>
      <c r="E321" s="37">
        <v>11.95</v>
      </c>
    </row>
    <row r="322" spans="1:5" x14ac:dyDescent="0.2">
      <c r="A322" s="23">
        <v>43425</v>
      </c>
      <c r="B322" s="24" t="s">
        <v>24</v>
      </c>
      <c r="C322" s="40">
        <v>3963</v>
      </c>
      <c r="D322" s="24" t="s">
        <v>25</v>
      </c>
      <c r="E322" s="37">
        <v>3036.64</v>
      </c>
    </row>
    <row r="323" spans="1:5" x14ac:dyDescent="0.2">
      <c r="A323" s="23">
        <v>43425</v>
      </c>
      <c r="B323" s="24" t="s">
        <v>64</v>
      </c>
      <c r="C323" s="40">
        <v>3969</v>
      </c>
      <c r="D323" s="24" t="s">
        <v>28</v>
      </c>
      <c r="E323" s="37">
        <v>675.66</v>
      </c>
    </row>
    <row r="324" spans="1:5" x14ac:dyDescent="0.2">
      <c r="A324" s="23">
        <v>43432</v>
      </c>
      <c r="B324" s="24" t="s">
        <v>39</v>
      </c>
      <c r="C324" s="40">
        <v>3964</v>
      </c>
      <c r="D324" s="24" t="s">
        <v>40</v>
      </c>
      <c r="E324" s="37">
        <v>52507.64</v>
      </c>
    </row>
    <row r="325" spans="1:5" x14ac:dyDescent="0.2">
      <c r="A325" s="23">
        <v>43432</v>
      </c>
      <c r="B325" s="24" t="s">
        <v>41</v>
      </c>
      <c r="C325" s="40">
        <v>3965</v>
      </c>
      <c r="D325" s="24" t="s">
        <v>40</v>
      </c>
      <c r="E325" s="37">
        <v>31453.14</v>
      </c>
    </row>
    <row r="326" spans="1:5" x14ac:dyDescent="0.2">
      <c r="A326" s="23">
        <v>43432</v>
      </c>
      <c r="B326" s="24" t="s">
        <v>41</v>
      </c>
      <c r="C326" s="40">
        <v>3966</v>
      </c>
      <c r="D326" s="24" t="s">
        <v>40</v>
      </c>
      <c r="E326" s="37">
        <v>1244</v>
      </c>
    </row>
    <row r="327" spans="1:5" x14ac:dyDescent="0.2">
      <c r="A327" s="23">
        <v>43433</v>
      </c>
      <c r="B327" s="24" t="s">
        <v>45</v>
      </c>
      <c r="C327" s="40">
        <v>3972</v>
      </c>
      <c r="D327" s="24" t="s">
        <v>46</v>
      </c>
      <c r="E327" s="37">
        <v>1900</v>
      </c>
    </row>
    <row r="328" spans="1:5" x14ac:dyDescent="0.2">
      <c r="A328" s="23">
        <v>43434</v>
      </c>
      <c r="B328" s="24" t="s">
        <v>7</v>
      </c>
      <c r="C328" s="40">
        <v>3962</v>
      </c>
      <c r="D328" s="24" t="s">
        <v>65</v>
      </c>
      <c r="E328" s="37">
        <v>59.41</v>
      </c>
    </row>
    <row r="329" spans="1:5" x14ac:dyDescent="0.2">
      <c r="A329" s="23">
        <v>43434</v>
      </c>
      <c r="B329" s="24" t="s">
        <v>39</v>
      </c>
      <c r="C329" s="40">
        <v>3977</v>
      </c>
      <c r="D329" s="24" t="s">
        <v>40</v>
      </c>
      <c r="E329" s="37">
        <v>540.91999999999996</v>
      </c>
    </row>
    <row r="330" spans="1:5" x14ac:dyDescent="0.2">
      <c r="A330" s="23">
        <v>43434</v>
      </c>
      <c r="B330" s="24" t="s">
        <v>5</v>
      </c>
      <c r="C330" s="40">
        <v>3960</v>
      </c>
      <c r="D330" s="24" t="s">
        <v>6</v>
      </c>
      <c r="E330" s="37">
        <v>1375</v>
      </c>
    </row>
    <row r="331" spans="1:5" x14ac:dyDescent="0.2">
      <c r="A331" s="23">
        <v>43440</v>
      </c>
      <c r="B331" s="24" t="s">
        <v>38</v>
      </c>
      <c r="C331" s="40">
        <v>3984</v>
      </c>
      <c r="D331" s="24" t="s">
        <v>10</v>
      </c>
      <c r="E331" s="37">
        <v>470</v>
      </c>
    </row>
    <row r="332" spans="1:5" x14ac:dyDescent="0.2">
      <c r="A332" s="23">
        <v>43440</v>
      </c>
      <c r="B332" s="24" t="s">
        <v>17</v>
      </c>
      <c r="C332" s="40">
        <v>3981</v>
      </c>
      <c r="D332" s="24" t="s">
        <v>10</v>
      </c>
      <c r="E332" s="37">
        <v>185</v>
      </c>
    </row>
    <row r="333" spans="1:5" x14ac:dyDescent="0.2">
      <c r="A333" s="23">
        <v>43440</v>
      </c>
      <c r="B333" s="24" t="s">
        <v>24</v>
      </c>
      <c r="C333" s="40">
        <v>3983</v>
      </c>
      <c r="D333" s="24" t="s">
        <v>25</v>
      </c>
      <c r="E333" s="37">
        <v>3618.91</v>
      </c>
    </row>
    <row r="334" spans="1:5" x14ac:dyDescent="0.2">
      <c r="A334" s="23">
        <v>43440</v>
      </c>
      <c r="B334" s="24" t="s">
        <v>18</v>
      </c>
      <c r="C334" s="40">
        <v>3987</v>
      </c>
      <c r="D334" s="24" t="s">
        <v>19</v>
      </c>
      <c r="E334" s="37">
        <v>793.21</v>
      </c>
    </row>
    <row r="335" spans="1:5" x14ac:dyDescent="0.2">
      <c r="A335" s="23">
        <v>43440</v>
      </c>
      <c r="B335" s="24" t="s">
        <v>58</v>
      </c>
      <c r="C335" s="40">
        <v>3985</v>
      </c>
      <c r="D335" s="24" t="s">
        <v>28</v>
      </c>
      <c r="E335" s="37">
        <v>197.77</v>
      </c>
    </row>
    <row r="336" spans="1:5" x14ac:dyDescent="0.2">
      <c r="A336" s="23">
        <v>43440</v>
      </c>
      <c r="B336" s="24" t="s">
        <v>66</v>
      </c>
      <c r="C336" s="40">
        <v>3979</v>
      </c>
      <c r="D336" s="24" t="s">
        <v>12</v>
      </c>
      <c r="E336" s="37">
        <v>7331.35</v>
      </c>
    </row>
    <row r="337" spans="1:5" x14ac:dyDescent="0.2">
      <c r="A337" s="23">
        <v>43440</v>
      </c>
      <c r="B337" s="24" t="s">
        <v>15</v>
      </c>
      <c r="C337" s="40">
        <v>3986</v>
      </c>
      <c r="D337" s="24" t="s">
        <v>16</v>
      </c>
      <c r="E337" s="37">
        <v>1650</v>
      </c>
    </row>
    <row r="338" spans="1:5" x14ac:dyDescent="0.2">
      <c r="A338" s="23">
        <v>43440</v>
      </c>
      <c r="B338" s="24" t="s">
        <v>9</v>
      </c>
      <c r="C338" s="40">
        <v>3982</v>
      </c>
      <c r="D338" s="24" t="s">
        <v>10</v>
      </c>
      <c r="E338" s="37">
        <v>157</v>
      </c>
    </row>
    <row r="339" spans="1:5" x14ac:dyDescent="0.2">
      <c r="A339" s="23">
        <v>43440</v>
      </c>
      <c r="B339" s="24" t="s">
        <v>13</v>
      </c>
      <c r="C339" s="40">
        <v>3980</v>
      </c>
      <c r="D339" s="24" t="s">
        <v>14</v>
      </c>
      <c r="E339" s="37">
        <v>27.8</v>
      </c>
    </row>
    <row r="340" spans="1:5" x14ac:dyDescent="0.2">
      <c r="A340" s="23">
        <v>43448</v>
      </c>
      <c r="B340" s="24" t="s">
        <v>7</v>
      </c>
      <c r="C340" s="40">
        <v>3978</v>
      </c>
      <c r="D340" s="24" t="s">
        <v>65</v>
      </c>
      <c r="E340" s="37">
        <v>35.01</v>
      </c>
    </row>
    <row r="341" spans="1:5" x14ac:dyDescent="0.2">
      <c r="A341" s="23">
        <v>43448</v>
      </c>
      <c r="B341" s="24" t="s">
        <v>67</v>
      </c>
      <c r="C341" s="40">
        <v>3988</v>
      </c>
      <c r="D341" s="24" t="s">
        <v>68</v>
      </c>
      <c r="E341" s="37">
        <v>1170</v>
      </c>
    </row>
    <row r="342" spans="1:5" x14ac:dyDescent="0.2">
      <c r="A342" s="23">
        <v>43448</v>
      </c>
      <c r="B342" s="24" t="s">
        <v>27</v>
      </c>
      <c r="C342" s="40">
        <v>3989</v>
      </c>
      <c r="D342" s="24" t="s">
        <v>28</v>
      </c>
      <c r="E342" s="37">
        <v>257.24</v>
      </c>
    </row>
    <row r="343" spans="1:5" x14ac:dyDescent="0.2">
      <c r="A343" s="23">
        <v>43448</v>
      </c>
      <c r="B343" s="24" t="s">
        <v>27</v>
      </c>
      <c r="C343" s="40">
        <v>3997</v>
      </c>
      <c r="D343" s="24" t="s">
        <v>28</v>
      </c>
      <c r="E343" s="37">
        <v>7.77</v>
      </c>
    </row>
    <row r="344" spans="1:5" x14ac:dyDescent="0.2">
      <c r="A344" s="23">
        <v>43448</v>
      </c>
      <c r="B344" s="24" t="s">
        <v>11</v>
      </c>
      <c r="C344" s="40">
        <v>3991</v>
      </c>
      <c r="D344" s="24" t="s">
        <v>6</v>
      </c>
      <c r="E344" s="37">
        <v>750</v>
      </c>
    </row>
    <row r="345" spans="1:5" x14ac:dyDescent="0.2">
      <c r="A345" s="23">
        <v>43448</v>
      </c>
      <c r="B345" s="24" t="s">
        <v>26</v>
      </c>
      <c r="C345" s="40">
        <v>3992</v>
      </c>
      <c r="D345" s="24" t="s">
        <v>14</v>
      </c>
      <c r="E345" s="37">
        <v>557.21</v>
      </c>
    </row>
    <row r="346" spans="1:5" x14ac:dyDescent="0.2">
      <c r="A346" s="23">
        <v>43448</v>
      </c>
      <c r="B346" s="24" t="s">
        <v>26</v>
      </c>
      <c r="C346" s="40">
        <v>3993</v>
      </c>
      <c r="D346" s="24" t="s">
        <v>14</v>
      </c>
      <c r="E346" s="37">
        <v>568.91999999999996</v>
      </c>
    </row>
    <row r="347" spans="1:5" x14ac:dyDescent="0.2">
      <c r="A347" s="23">
        <v>43448</v>
      </c>
      <c r="B347" s="24" t="s">
        <v>31</v>
      </c>
      <c r="C347" s="40">
        <v>3995</v>
      </c>
      <c r="D347" s="24" t="s">
        <v>6</v>
      </c>
      <c r="E347" s="37">
        <v>1295</v>
      </c>
    </row>
    <row r="348" spans="1:5" x14ac:dyDescent="0.2">
      <c r="A348" s="23">
        <v>43448</v>
      </c>
      <c r="B348" s="24" t="s">
        <v>13</v>
      </c>
      <c r="C348" s="40">
        <v>3994</v>
      </c>
      <c r="D348" s="24" t="s">
        <v>14</v>
      </c>
      <c r="E348" s="37">
        <v>27.44</v>
      </c>
    </row>
    <row r="349" spans="1:5" x14ac:dyDescent="0.2">
      <c r="A349" s="23">
        <v>43448</v>
      </c>
      <c r="B349" s="24" t="s">
        <v>69</v>
      </c>
      <c r="C349" s="40">
        <v>3990</v>
      </c>
      <c r="D349" s="24" t="s">
        <v>61</v>
      </c>
      <c r="E349" s="37">
        <v>5650</v>
      </c>
    </row>
    <row r="350" spans="1:5" x14ac:dyDescent="0.2">
      <c r="A350" s="23">
        <v>43454</v>
      </c>
      <c r="B350" s="24" t="s">
        <v>24</v>
      </c>
      <c r="C350" s="40">
        <v>4002</v>
      </c>
      <c r="D350" s="24" t="s">
        <v>25</v>
      </c>
      <c r="E350" s="37">
        <v>4596.24</v>
      </c>
    </row>
    <row r="351" spans="1:5" x14ac:dyDescent="0.2">
      <c r="A351" s="23">
        <v>43447</v>
      </c>
      <c r="B351" s="24" t="s">
        <v>47</v>
      </c>
      <c r="C351" s="40">
        <v>929767</v>
      </c>
      <c r="D351" s="24" t="s">
        <v>48</v>
      </c>
      <c r="E351" s="37">
        <v>92.93</v>
      </c>
    </row>
    <row r="352" spans="1:5" x14ac:dyDescent="0.2">
      <c r="A352" s="23">
        <v>43447</v>
      </c>
      <c r="B352" s="24" t="s">
        <v>47</v>
      </c>
      <c r="C352" s="40">
        <v>929766</v>
      </c>
      <c r="D352" s="24" t="s">
        <v>8</v>
      </c>
      <c r="E352" s="37">
        <v>485.28</v>
      </c>
    </row>
    <row r="353" spans="1:5" x14ac:dyDescent="0.2">
      <c r="A353" s="23">
        <v>43447</v>
      </c>
      <c r="B353" s="24" t="s">
        <v>70</v>
      </c>
      <c r="C353" s="40">
        <v>1365185</v>
      </c>
      <c r="D353" s="24" t="s">
        <v>51</v>
      </c>
      <c r="E353" s="37">
        <v>112.27</v>
      </c>
    </row>
    <row r="354" spans="1:5" x14ac:dyDescent="0.2">
      <c r="A354" s="23">
        <v>43447</v>
      </c>
      <c r="B354" s="24" t="s">
        <v>70</v>
      </c>
      <c r="C354" s="40">
        <v>1365185</v>
      </c>
      <c r="D354" s="24" t="s">
        <v>50</v>
      </c>
      <c r="E354" s="37">
        <v>5</v>
      </c>
    </row>
    <row r="355" spans="1:5" x14ac:dyDescent="0.2">
      <c r="A355" s="23">
        <v>43447</v>
      </c>
      <c r="B355" s="24" t="s">
        <v>70</v>
      </c>
      <c r="C355" s="40">
        <v>1365185</v>
      </c>
      <c r="D355" s="24" t="s">
        <v>52</v>
      </c>
      <c r="E355" s="37">
        <v>7.52</v>
      </c>
    </row>
    <row r="356" spans="1:5" x14ac:dyDescent="0.2">
      <c r="A356" s="23">
        <v>43447</v>
      </c>
      <c r="B356" s="24" t="s">
        <v>70</v>
      </c>
      <c r="C356" s="40">
        <v>1365185</v>
      </c>
      <c r="D356" s="24" t="s">
        <v>71</v>
      </c>
      <c r="E356" s="37">
        <v>20</v>
      </c>
    </row>
    <row r="357" spans="1:5" x14ac:dyDescent="0.2">
      <c r="A357" s="23">
        <v>43447</v>
      </c>
      <c r="B357" s="24" t="s">
        <v>72</v>
      </c>
      <c r="C357" s="40">
        <v>1365167</v>
      </c>
      <c r="D357" s="24" t="s">
        <v>50</v>
      </c>
      <c r="E357" s="37">
        <v>5</v>
      </c>
    </row>
    <row r="358" spans="1:5" x14ac:dyDescent="0.2">
      <c r="A358" s="23">
        <v>43447</v>
      </c>
      <c r="B358" s="24" t="s">
        <v>72</v>
      </c>
      <c r="C358" s="40">
        <v>1365167</v>
      </c>
      <c r="D358" s="24" t="s">
        <v>71</v>
      </c>
      <c r="E358" s="37">
        <v>20</v>
      </c>
    </row>
    <row r="359" spans="1:5" x14ac:dyDescent="0.2">
      <c r="A359" s="23">
        <v>43447</v>
      </c>
      <c r="B359" s="24" t="s">
        <v>72</v>
      </c>
      <c r="C359" s="40">
        <v>1365167</v>
      </c>
      <c r="D359" s="24" t="s">
        <v>51</v>
      </c>
      <c r="E359" s="37">
        <v>15.26</v>
      </c>
    </row>
    <row r="360" spans="1:5" x14ac:dyDescent="0.2">
      <c r="A360" s="23">
        <v>43454</v>
      </c>
      <c r="B360" s="24" t="s">
        <v>34</v>
      </c>
      <c r="C360" s="40">
        <v>3999</v>
      </c>
      <c r="D360" s="24" t="s">
        <v>73</v>
      </c>
      <c r="E360" s="37">
        <v>1942.98</v>
      </c>
    </row>
    <row r="361" spans="1:5" x14ac:dyDescent="0.2">
      <c r="A361" s="23">
        <v>43454</v>
      </c>
      <c r="B361" s="24" t="s">
        <v>34</v>
      </c>
      <c r="C361" s="40">
        <v>3999</v>
      </c>
      <c r="D361" s="24" t="s">
        <v>37</v>
      </c>
      <c r="E361" s="37">
        <v>104.36</v>
      </c>
    </row>
    <row r="362" spans="1:5" x14ac:dyDescent="0.2">
      <c r="A362" s="23">
        <v>43454</v>
      </c>
      <c r="B362" s="24" t="s">
        <v>34</v>
      </c>
      <c r="C362" s="40">
        <v>3999</v>
      </c>
      <c r="D362" s="24" t="s">
        <v>48</v>
      </c>
      <c r="E362" s="37">
        <v>150.46</v>
      </c>
    </row>
    <row r="363" spans="1:5" x14ac:dyDescent="0.2">
      <c r="A363" s="23">
        <v>43454</v>
      </c>
      <c r="B363" s="24" t="s">
        <v>34</v>
      </c>
      <c r="C363" s="40">
        <v>3999</v>
      </c>
      <c r="D363" s="24" t="s">
        <v>63</v>
      </c>
      <c r="E363" s="37">
        <v>309.8</v>
      </c>
    </row>
    <row r="364" spans="1:5" x14ac:dyDescent="0.2">
      <c r="A364" s="23">
        <v>43454</v>
      </c>
      <c r="B364" s="24" t="s">
        <v>34</v>
      </c>
      <c r="C364" s="40">
        <v>3999</v>
      </c>
      <c r="D364" s="24" t="s">
        <v>23</v>
      </c>
      <c r="E364" s="37">
        <v>29.95</v>
      </c>
    </row>
    <row r="365" spans="1:5" x14ac:dyDescent="0.2">
      <c r="A365" s="23">
        <v>43454</v>
      </c>
      <c r="B365" s="24" t="s">
        <v>34</v>
      </c>
      <c r="C365" s="40">
        <v>3999</v>
      </c>
      <c r="D365" s="24" t="s">
        <v>44</v>
      </c>
      <c r="E365" s="37">
        <v>206.64</v>
      </c>
    </row>
    <row r="366" spans="1:5" x14ac:dyDescent="0.2">
      <c r="A366" s="23">
        <v>43454</v>
      </c>
      <c r="B366" s="24" t="s">
        <v>34</v>
      </c>
      <c r="C366" s="40">
        <v>3999</v>
      </c>
      <c r="D366" s="24" t="s">
        <v>8</v>
      </c>
      <c r="E366" s="37">
        <v>1042.3900000000001</v>
      </c>
    </row>
    <row r="367" spans="1:5" x14ac:dyDescent="0.2">
      <c r="A367" s="23">
        <v>43454</v>
      </c>
      <c r="B367" s="24" t="s">
        <v>34</v>
      </c>
      <c r="C367" s="40">
        <v>3999</v>
      </c>
      <c r="D367" s="24" t="s">
        <v>10</v>
      </c>
      <c r="E367" s="37">
        <v>104.98</v>
      </c>
    </row>
    <row r="368" spans="1:5" x14ac:dyDescent="0.2">
      <c r="A368" s="23">
        <v>43454</v>
      </c>
      <c r="B368" s="24" t="s">
        <v>58</v>
      </c>
      <c r="C368" s="40">
        <v>3998</v>
      </c>
      <c r="D368" s="24" t="s">
        <v>28</v>
      </c>
      <c r="E368" s="37">
        <v>254.31</v>
      </c>
    </row>
    <row r="369" spans="1:5" x14ac:dyDescent="0.2">
      <c r="A369" s="23">
        <v>43454</v>
      </c>
      <c r="B369" s="24" t="s">
        <v>74</v>
      </c>
      <c r="C369" s="40">
        <v>4000</v>
      </c>
      <c r="D369" s="24" t="s">
        <v>75</v>
      </c>
      <c r="E369" s="37">
        <v>175</v>
      </c>
    </row>
    <row r="370" spans="1:5" x14ac:dyDescent="0.2">
      <c r="A370" s="23">
        <v>43454</v>
      </c>
      <c r="B370" s="24" t="s">
        <v>74</v>
      </c>
      <c r="C370" s="40">
        <v>4001</v>
      </c>
      <c r="D370" s="24" t="s">
        <v>75</v>
      </c>
      <c r="E370" s="37">
        <v>420</v>
      </c>
    </row>
    <row r="371" spans="1:5" x14ac:dyDescent="0.2">
      <c r="A371" s="23">
        <v>43455</v>
      </c>
      <c r="B371" s="24" t="s">
        <v>58</v>
      </c>
      <c r="C371" s="40">
        <v>4004</v>
      </c>
      <c r="D371" s="24" t="s">
        <v>28</v>
      </c>
      <c r="E371" s="37">
        <v>-1713</v>
      </c>
    </row>
    <row r="372" spans="1:5" x14ac:dyDescent="0.2">
      <c r="A372" s="23">
        <v>43454</v>
      </c>
      <c r="B372" s="24" t="s">
        <v>34</v>
      </c>
      <c r="C372" s="40">
        <v>373023</v>
      </c>
      <c r="D372" s="24" t="s">
        <v>8</v>
      </c>
      <c r="E372" s="37">
        <v>-176.57</v>
      </c>
    </row>
    <row r="373" spans="1:5" x14ac:dyDescent="0.2">
      <c r="A373" s="23">
        <v>43455</v>
      </c>
      <c r="B373" s="24" t="s">
        <v>76</v>
      </c>
      <c r="C373" s="40"/>
      <c r="D373" s="24" t="s">
        <v>48</v>
      </c>
      <c r="E373" s="37">
        <v>84.12</v>
      </c>
    </row>
    <row r="374" spans="1:5" x14ac:dyDescent="0.2">
      <c r="A374" s="23">
        <v>43467</v>
      </c>
      <c r="B374" s="24" t="s">
        <v>5</v>
      </c>
      <c r="C374" s="40">
        <v>3996</v>
      </c>
      <c r="D374" s="24" t="s">
        <v>6</v>
      </c>
      <c r="E374" s="37">
        <v>1375</v>
      </c>
    </row>
    <row r="375" spans="1:5" x14ac:dyDescent="0.2">
      <c r="A375" s="23">
        <v>43467</v>
      </c>
      <c r="B375" s="24" t="s">
        <v>39</v>
      </c>
      <c r="C375" s="40">
        <v>4003</v>
      </c>
      <c r="D375" s="24" t="s">
        <v>44</v>
      </c>
      <c r="E375" s="37">
        <v>264.41000000000003</v>
      </c>
    </row>
    <row r="376" spans="1:5" x14ac:dyDescent="0.2">
      <c r="A376" s="23">
        <v>43468</v>
      </c>
      <c r="B376" s="24" t="s">
        <v>74</v>
      </c>
      <c r="C376" s="40">
        <v>4006</v>
      </c>
      <c r="D376" s="24" t="s">
        <v>75</v>
      </c>
      <c r="E376" s="37">
        <v>175</v>
      </c>
    </row>
    <row r="377" spans="1:5" x14ac:dyDescent="0.2">
      <c r="A377" s="23">
        <v>43472</v>
      </c>
      <c r="B377" s="24" t="s">
        <v>45</v>
      </c>
      <c r="C377" s="40">
        <v>4005</v>
      </c>
      <c r="D377" s="24" t="s">
        <v>46</v>
      </c>
      <c r="E377" s="37">
        <v>7691.2</v>
      </c>
    </row>
    <row r="378" spans="1:5" x14ac:dyDescent="0.2">
      <c r="A378" s="23">
        <v>43472</v>
      </c>
      <c r="B378" s="24" t="s">
        <v>77</v>
      </c>
      <c r="C378" s="40">
        <v>4008</v>
      </c>
      <c r="D378" s="24" t="s">
        <v>62</v>
      </c>
      <c r="E378" s="37">
        <v>390</v>
      </c>
    </row>
    <row r="379" spans="1:5" x14ac:dyDescent="0.2">
      <c r="A379" s="23">
        <v>43472</v>
      </c>
      <c r="B379" s="24" t="s">
        <v>78</v>
      </c>
      <c r="C379" s="40">
        <v>4009</v>
      </c>
      <c r="D379" s="24" t="s">
        <v>28</v>
      </c>
      <c r="E379" s="37">
        <v>480.25</v>
      </c>
    </row>
    <row r="380" spans="1:5" x14ac:dyDescent="0.2">
      <c r="A380" s="23">
        <v>43472</v>
      </c>
      <c r="B380" s="24" t="s">
        <v>9</v>
      </c>
      <c r="C380" s="40">
        <v>4010</v>
      </c>
      <c r="D380" s="24" t="s">
        <v>10</v>
      </c>
      <c r="E380" s="37">
        <v>136</v>
      </c>
    </row>
    <row r="381" spans="1:5" x14ac:dyDescent="0.2">
      <c r="A381" s="23">
        <v>43472</v>
      </c>
      <c r="B381" s="24" t="s">
        <v>79</v>
      </c>
      <c r="C381" s="40">
        <v>4011</v>
      </c>
      <c r="D381" s="24" t="s">
        <v>23</v>
      </c>
      <c r="E381" s="37">
        <v>491.41</v>
      </c>
    </row>
    <row r="382" spans="1:5" x14ac:dyDescent="0.2">
      <c r="A382" s="23">
        <v>43472</v>
      </c>
      <c r="B382" s="24" t="s">
        <v>39</v>
      </c>
      <c r="C382" s="40">
        <v>4012</v>
      </c>
      <c r="D382" s="24" t="s">
        <v>40</v>
      </c>
      <c r="E382" s="37">
        <v>52507.64</v>
      </c>
    </row>
    <row r="383" spans="1:5" x14ac:dyDescent="0.2">
      <c r="A383" s="23">
        <v>43472</v>
      </c>
      <c r="B383" s="24" t="s">
        <v>41</v>
      </c>
      <c r="C383" s="40">
        <v>4013</v>
      </c>
      <c r="D383" s="24" t="s">
        <v>40</v>
      </c>
      <c r="E383" s="37">
        <v>31988.28</v>
      </c>
    </row>
    <row r="384" spans="1:5" x14ac:dyDescent="0.2">
      <c r="A384" s="23">
        <v>43472</v>
      </c>
      <c r="B384" s="24" t="s">
        <v>41</v>
      </c>
      <c r="C384" s="40">
        <v>4015</v>
      </c>
      <c r="D384" s="24" t="s">
        <v>40</v>
      </c>
      <c r="E384" s="37">
        <v>1244</v>
      </c>
    </row>
    <row r="385" spans="1:5" x14ac:dyDescent="0.2">
      <c r="A385" s="23">
        <v>43472</v>
      </c>
      <c r="B385" s="24" t="s">
        <v>39</v>
      </c>
      <c r="C385" s="40">
        <v>4016</v>
      </c>
      <c r="D385" s="24" t="s">
        <v>44</v>
      </c>
      <c r="E385" s="37">
        <v>109.38</v>
      </c>
    </row>
    <row r="386" spans="1:5" x14ac:dyDescent="0.2">
      <c r="A386" s="23">
        <v>43472</v>
      </c>
      <c r="B386" s="24" t="s">
        <v>13</v>
      </c>
      <c r="C386" s="40">
        <v>4017</v>
      </c>
      <c r="D386" s="24" t="s">
        <v>14</v>
      </c>
      <c r="E386" s="37">
        <v>27.79</v>
      </c>
    </row>
    <row r="387" spans="1:5" x14ac:dyDescent="0.2">
      <c r="A387" s="23">
        <v>43473</v>
      </c>
      <c r="B387" s="24" t="s">
        <v>7</v>
      </c>
      <c r="C387" s="40">
        <v>3975</v>
      </c>
      <c r="D387" s="24" t="s">
        <v>65</v>
      </c>
      <c r="E387" s="37">
        <v>20</v>
      </c>
    </row>
    <row r="388" spans="1:5" x14ac:dyDescent="0.2">
      <c r="A388" s="23">
        <v>43474</v>
      </c>
      <c r="B388" s="24" t="s">
        <v>17</v>
      </c>
      <c r="C388" s="40">
        <v>4014</v>
      </c>
      <c r="D388" s="24" t="s">
        <v>10</v>
      </c>
      <c r="E388" s="37">
        <v>185</v>
      </c>
    </row>
    <row r="389" spans="1:5" x14ac:dyDescent="0.2">
      <c r="A389" s="23">
        <v>43474</v>
      </c>
      <c r="B389" s="24" t="s">
        <v>47</v>
      </c>
      <c r="C389" s="40">
        <v>929785</v>
      </c>
      <c r="D389" s="24" t="s">
        <v>80</v>
      </c>
      <c r="E389" s="37">
        <v>2.84</v>
      </c>
    </row>
    <row r="390" spans="1:5" x14ac:dyDescent="0.2">
      <c r="A390" s="23">
        <v>43474</v>
      </c>
      <c r="B390" s="24" t="s">
        <v>47</v>
      </c>
      <c r="C390" s="40">
        <v>929786</v>
      </c>
      <c r="D390" s="24" t="s">
        <v>8</v>
      </c>
      <c r="E390" s="37">
        <v>447.67</v>
      </c>
    </row>
    <row r="391" spans="1:5" x14ac:dyDescent="0.2">
      <c r="A391" s="23">
        <v>43474</v>
      </c>
      <c r="B391" s="24" t="s">
        <v>47</v>
      </c>
      <c r="C391" s="40">
        <v>929787</v>
      </c>
      <c r="D391" s="24" t="s">
        <v>48</v>
      </c>
      <c r="E391" s="37">
        <v>81.53</v>
      </c>
    </row>
    <row r="392" spans="1:5" x14ac:dyDescent="0.2">
      <c r="A392" s="23">
        <v>43476</v>
      </c>
      <c r="B392" s="24" t="s">
        <v>7</v>
      </c>
      <c r="C392" s="40">
        <v>4018</v>
      </c>
      <c r="D392" s="24" t="s">
        <v>65</v>
      </c>
      <c r="E392" s="37">
        <v>30.67</v>
      </c>
    </row>
    <row r="393" spans="1:5" x14ac:dyDescent="0.2">
      <c r="A393" s="23">
        <v>43476</v>
      </c>
      <c r="B393" s="24" t="s">
        <v>29</v>
      </c>
      <c r="C393" s="40">
        <v>4019</v>
      </c>
      <c r="D393" s="24" t="s">
        <v>30</v>
      </c>
      <c r="E393" s="37">
        <v>1155</v>
      </c>
    </row>
    <row r="394" spans="1:5" x14ac:dyDescent="0.2">
      <c r="A394" s="23">
        <v>43476</v>
      </c>
      <c r="B394" s="24" t="s">
        <v>42</v>
      </c>
      <c r="C394" s="40">
        <v>4020</v>
      </c>
      <c r="D394" s="24" t="s">
        <v>43</v>
      </c>
      <c r="E394" s="37">
        <v>600</v>
      </c>
    </row>
    <row r="395" spans="1:5" x14ac:dyDescent="0.2">
      <c r="A395" s="23">
        <v>43476</v>
      </c>
      <c r="B395" s="24" t="s">
        <v>15</v>
      </c>
      <c r="C395" s="40">
        <v>4021</v>
      </c>
      <c r="D395" s="24" t="s">
        <v>16</v>
      </c>
      <c r="E395" s="37">
        <v>825</v>
      </c>
    </row>
    <row r="396" spans="1:5" x14ac:dyDescent="0.2">
      <c r="A396" s="23">
        <v>43476</v>
      </c>
      <c r="B396" s="24" t="s">
        <v>81</v>
      </c>
      <c r="C396" s="40">
        <v>4022</v>
      </c>
      <c r="D396" s="24" t="s">
        <v>23</v>
      </c>
      <c r="E396" s="37">
        <v>147.02000000000001</v>
      </c>
    </row>
    <row r="397" spans="1:5" x14ac:dyDescent="0.2">
      <c r="A397" s="23">
        <v>43476</v>
      </c>
      <c r="B397" s="24" t="s">
        <v>18</v>
      </c>
      <c r="C397" s="40">
        <v>4023</v>
      </c>
      <c r="D397" s="24" t="s">
        <v>19</v>
      </c>
      <c r="E397" s="37">
        <v>891.66</v>
      </c>
    </row>
    <row r="398" spans="1:5" x14ac:dyDescent="0.2">
      <c r="A398" s="23">
        <v>43476</v>
      </c>
      <c r="B398" s="24" t="s">
        <v>82</v>
      </c>
      <c r="C398" s="40">
        <v>4024</v>
      </c>
      <c r="D398" s="24" t="s">
        <v>33</v>
      </c>
      <c r="E398" s="37">
        <v>22236.639999999999</v>
      </c>
    </row>
    <row r="399" spans="1:5" x14ac:dyDescent="0.2">
      <c r="A399" s="23">
        <v>43476</v>
      </c>
      <c r="B399" s="24" t="s">
        <v>83</v>
      </c>
      <c r="C399" s="40">
        <v>4025</v>
      </c>
      <c r="D399" s="24" t="s">
        <v>8</v>
      </c>
      <c r="E399" s="37">
        <v>405</v>
      </c>
    </row>
    <row r="400" spans="1:5" x14ac:dyDescent="0.2">
      <c r="A400" s="23">
        <v>43476</v>
      </c>
      <c r="B400" s="24" t="s">
        <v>13</v>
      </c>
      <c r="C400" s="40">
        <v>4026</v>
      </c>
      <c r="D400" s="24" t="s">
        <v>14</v>
      </c>
      <c r="E400" s="37">
        <v>27.43</v>
      </c>
    </row>
    <row r="401" spans="1:5" x14ac:dyDescent="0.2">
      <c r="A401" s="23">
        <v>43476</v>
      </c>
      <c r="B401" s="24" t="s">
        <v>67</v>
      </c>
      <c r="C401" s="40">
        <v>4027</v>
      </c>
      <c r="D401" s="24" t="s">
        <v>84</v>
      </c>
      <c r="E401" s="37">
        <v>105</v>
      </c>
    </row>
    <row r="402" spans="1:5" x14ac:dyDescent="0.2">
      <c r="A402" s="23">
        <v>43476</v>
      </c>
      <c r="B402" s="24" t="s">
        <v>67</v>
      </c>
      <c r="C402" s="40">
        <v>4028</v>
      </c>
      <c r="D402" s="24" t="s">
        <v>84</v>
      </c>
      <c r="E402" s="37">
        <v>95</v>
      </c>
    </row>
    <row r="403" spans="1:5" x14ac:dyDescent="0.2">
      <c r="A403" s="23">
        <v>43476</v>
      </c>
      <c r="B403" s="24" t="s">
        <v>24</v>
      </c>
      <c r="C403" s="40">
        <v>4029</v>
      </c>
      <c r="D403" s="24" t="s">
        <v>25</v>
      </c>
      <c r="E403" s="37">
        <v>4354.13</v>
      </c>
    </row>
    <row r="404" spans="1:5" x14ac:dyDescent="0.2">
      <c r="A404" s="23">
        <v>43476</v>
      </c>
      <c r="B404" s="24" t="s">
        <v>58</v>
      </c>
      <c r="C404" s="40">
        <v>4030</v>
      </c>
      <c r="D404" s="24" t="s">
        <v>28</v>
      </c>
      <c r="E404" s="37">
        <v>54.12</v>
      </c>
    </row>
    <row r="405" spans="1:5" x14ac:dyDescent="0.2">
      <c r="A405" s="23">
        <v>43476</v>
      </c>
      <c r="B405" s="24" t="s">
        <v>34</v>
      </c>
      <c r="C405" s="40">
        <v>4031</v>
      </c>
      <c r="D405" s="24" t="s">
        <v>37</v>
      </c>
      <c r="E405" s="37">
        <v>117.41</v>
      </c>
    </row>
    <row r="406" spans="1:5" x14ac:dyDescent="0.2">
      <c r="A406" s="23">
        <v>43476</v>
      </c>
      <c r="B406" s="24" t="s">
        <v>34</v>
      </c>
      <c r="C406" s="40">
        <v>4031</v>
      </c>
      <c r="D406" s="24" t="s">
        <v>85</v>
      </c>
      <c r="E406" s="37">
        <v>334.95</v>
      </c>
    </row>
    <row r="407" spans="1:5" x14ac:dyDescent="0.2">
      <c r="A407" s="23">
        <v>43476</v>
      </c>
      <c r="B407" s="24" t="s">
        <v>34</v>
      </c>
      <c r="C407" s="40">
        <v>4031</v>
      </c>
      <c r="D407" s="24" t="s">
        <v>8</v>
      </c>
      <c r="E407" s="37">
        <v>1878.13</v>
      </c>
    </row>
    <row r="408" spans="1:5" x14ac:dyDescent="0.2">
      <c r="A408" s="23">
        <v>43476</v>
      </c>
      <c r="B408" s="24" t="s">
        <v>34</v>
      </c>
      <c r="C408" s="40">
        <v>4031</v>
      </c>
      <c r="D408" s="24" t="s">
        <v>63</v>
      </c>
      <c r="E408" s="37">
        <v>375.77</v>
      </c>
    </row>
    <row r="409" spans="1:5" x14ac:dyDescent="0.2">
      <c r="A409" s="23">
        <v>43476</v>
      </c>
      <c r="B409" s="24" t="s">
        <v>34</v>
      </c>
      <c r="C409" s="40">
        <v>4031</v>
      </c>
      <c r="D409" s="24" t="s">
        <v>36</v>
      </c>
      <c r="E409" s="37">
        <v>499.91</v>
      </c>
    </row>
    <row r="410" spans="1:5" x14ac:dyDescent="0.2">
      <c r="A410" s="23">
        <v>43476</v>
      </c>
      <c r="B410" s="24" t="s">
        <v>34</v>
      </c>
      <c r="C410" s="40">
        <v>4031</v>
      </c>
      <c r="D410" s="24" t="s">
        <v>73</v>
      </c>
      <c r="E410" s="37">
        <v>26.59</v>
      </c>
    </row>
    <row r="411" spans="1:5" x14ac:dyDescent="0.2">
      <c r="A411" s="23">
        <v>43476</v>
      </c>
      <c r="B411" s="24" t="s">
        <v>34</v>
      </c>
      <c r="C411" s="40">
        <v>4031</v>
      </c>
      <c r="D411" s="24" t="s">
        <v>86</v>
      </c>
      <c r="E411" s="37">
        <v>25.46</v>
      </c>
    </row>
    <row r="412" spans="1:5" x14ac:dyDescent="0.2">
      <c r="A412" s="23">
        <v>43476</v>
      </c>
      <c r="B412" s="24" t="s">
        <v>34</v>
      </c>
      <c r="C412" s="40">
        <v>4031</v>
      </c>
      <c r="D412" s="24" t="s">
        <v>23</v>
      </c>
      <c r="E412" s="37">
        <v>18.79</v>
      </c>
    </row>
    <row r="413" spans="1:5" x14ac:dyDescent="0.2">
      <c r="A413" s="23">
        <v>43476</v>
      </c>
      <c r="B413" s="24" t="s">
        <v>34</v>
      </c>
      <c r="C413" s="40">
        <v>4031</v>
      </c>
      <c r="D413" s="24" t="s">
        <v>87</v>
      </c>
      <c r="E413" s="37">
        <v>159.33000000000001</v>
      </c>
    </row>
    <row r="414" spans="1:5" x14ac:dyDescent="0.2">
      <c r="A414" s="23">
        <v>43476</v>
      </c>
      <c r="B414" s="24" t="s">
        <v>34</v>
      </c>
      <c r="C414" s="40">
        <v>4031</v>
      </c>
      <c r="D414" s="24" t="s">
        <v>10</v>
      </c>
      <c r="E414" s="37">
        <v>52.98</v>
      </c>
    </row>
    <row r="415" spans="1:5" x14ac:dyDescent="0.2">
      <c r="A415" s="23">
        <v>43476</v>
      </c>
      <c r="B415" s="24" t="s">
        <v>42</v>
      </c>
      <c r="C415" s="40">
        <v>4032</v>
      </c>
      <c r="D415" s="24" t="s">
        <v>43</v>
      </c>
      <c r="E415" s="37">
        <v>269.57</v>
      </c>
    </row>
    <row r="416" spans="1:5" x14ac:dyDescent="0.2">
      <c r="A416" s="23">
        <v>43476</v>
      </c>
      <c r="B416" s="24" t="s">
        <v>26</v>
      </c>
      <c r="C416" s="40">
        <v>4033</v>
      </c>
      <c r="D416" s="24" t="s">
        <v>14</v>
      </c>
      <c r="E416" s="37">
        <v>536.84</v>
      </c>
    </row>
    <row r="417" spans="1:5" x14ac:dyDescent="0.2">
      <c r="A417" s="23">
        <v>43476</v>
      </c>
      <c r="B417" s="24" t="s">
        <v>26</v>
      </c>
      <c r="C417" s="40">
        <v>4034</v>
      </c>
      <c r="D417" s="24" t="s">
        <v>14</v>
      </c>
      <c r="E417" s="37">
        <v>537.04999999999995</v>
      </c>
    </row>
    <row r="418" spans="1:5" x14ac:dyDescent="0.2">
      <c r="A418" s="23">
        <v>43476</v>
      </c>
      <c r="B418" s="24" t="s">
        <v>88</v>
      </c>
      <c r="C418" s="40">
        <v>4035</v>
      </c>
      <c r="D418" s="24" t="s">
        <v>44</v>
      </c>
      <c r="E418" s="37">
        <v>3050</v>
      </c>
    </row>
    <row r="419" spans="1:5" x14ac:dyDescent="0.2">
      <c r="A419" s="23">
        <v>43476</v>
      </c>
      <c r="B419" s="24" t="s">
        <v>88</v>
      </c>
      <c r="C419" s="40">
        <v>4036</v>
      </c>
      <c r="D419" s="24" t="s">
        <v>44</v>
      </c>
      <c r="E419" s="37">
        <v>27900</v>
      </c>
    </row>
    <row r="420" spans="1:5" x14ac:dyDescent="0.2">
      <c r="A420" s="23">
        <v>43476</v>
      </c>
      <c r="B420" s="24" t="s">
        <v>89</v>
      </c>
      <c r="C420" s="40">
        <v>4037</v>
      </c>
      <c r="D420" s="24" t="s">
        <v>61</v>
      </c>
      <c r="E420" s="37">
        <v>3121</v>
      </c>
    </row>
    <row r="421" spans="1:5" x14ac:dyDescent="0.2">
      <c r="A421" s="23">
        <v>43476</v>
      </c>
      <c r="B421" s="24" t="s">
        <v>42</v>
      </c>
      <c r="C421" s="40">
        <v>4038</v>
      </c>
      <c r="D421" s="24" t="s">
        <v>43</v>
      </c>
      <c r="E421" s="37">
        <v>875</v>
      </c>
    </row>
    <row r="422" spans="1:5" x14ac:dyDescent="0.2">
      <c r="A422" s="23">
        <v>43476</v>
      </c>
      <c r="B422" s="24" t="s">
        <v>42</v>
      </c>
      <c r="C422" s="40">
        <v>4039</v>
      </c>
      <c r="D422" s="24" t="s">
        <v>43</v>
      </c>
      <c r="E422" s="37">
        <v>78.14</v>
      </c>
    </row>
    <row r="423" spans="1:5" x14ac:dyDescent="0.2">
      <c r="A423" s="23">
        <v>43476</v>
      </c>
      <c r="B423" s="24" t="s">
        <v>31</v>
      </c>
      <c r="C423" s="40">
        <v>4040</v>
      </c>
      <c r="D423" s="24" t="s">
        <v>6</v>
      </c>
      <c r="E423" s="37">
        <v>1295</v>
      </c>
    </row>
    <row r="424" spans="1:5" x14ac:dyDescent="0.2">
      <c r="A424" s="23">
        <v>43479</v>
      </c>
      <c r="B424" s="24" t="s">
        <v>90</v>
      </c>
      <c r="C424" s="40">
        <v>1383197</v>
      </c>
      <c r="D424" s="24" t="s">
        <v>91</v>
      </c>
      <c r="E424" s="37">
        <v>250</v>
      </c>
    </row>
    <row r="425" spans="1:5" x14ac:dyDescent="0.2">
      <c r="A425" s="23">
        <v>43482</v>
      </c>
      <c r="B425" s="24" t="s">
        <v>27</v>
      </c>
      <c r="C425" s="40">
        <v>4042</v>
      </c>
      <c r="D425" s="24" t="s">
        <v>28</v>
      </c>
      <c r="E425" s="37">
        <v>494.19</v>
      </c>
    </row>
    <row r="426" spans="1:5" x14ac:dyDescent="0.2">
      <c r="A426" s="23">
        <v>43482</v>
      </c>
      <c r="B426" s="24" t="s">
        <v>27</v>
      </c>
      <c r="C426" s="40">
        <v>4043</v>
      </c>
      <c r="D426" s="24" t="s">
        <v>28</v>
      </c>
      <c r="E426" s="37">
        <v>12.46</v>
      </c>
    </row>
    <row r="427" spans="1:5" x14ac:dyDescent="0.2">
      <c r="A427" s="23">
        <v>43482</v>
      </c>
      <c r="B427" s="24" t="s">
        <v>67</v>
      </c>
      <c r="C427" s="40">
        <v>4044</v>
      </c>
      <c r="D427" s="24" t="s">
        <v>84</v>
      </c>
      <c r="E427" s="37">
        <v>109.73</v>
      </c>
    </row>
    <row r="428" spans="1:5" x14ac:dyDescent="0.2">
      <c r="A428" s="23">
        <v>43482</v>
      </c>
      <c r="B428" s="24" t="s">
        <v>11</v>
      </c>
      <c r="C428" s="40">
        <v>4045</v>
      </c>
      <c r="D428" s="24" t="s">
        <v>6</v>
      </c>
      <c r="E428" s="37">
        <v>600</v>
      </c>
    </row>
    <row r="429" spans="1:5" x14ac:dyDescent="0.2">
      <c r="A429" s="23">
        <v>43482</v>
      </c>
      <c r="B429" s="24" t="s">
        <v>92</v>
      </c>
      <c r="C429" s="40">
        <v>4046</v>
      </c>
      <c r="D429" s="24" t="s">
        <v>93</v>
      </c>
      <c r="E429" s="37">
        <v>275</v>
      </c>
    </row>
    <row r="430" spans="1:5" x14ac:dyDescent="0.2">
      <c r="A430" s="23">
        <v>43482</v>
      </c>
      <c r="B430" s="24" t="s">
        <v>58</v>
      </c>
      <c r="C430" s="40">
        <v>4047</v>
      </c>
      <c r="D430" s="24" t="s">
        <v>28</v>
      </c>
      <c r="E430" s="37">
        <v>279.72000000000003</v>
      </c>
    </row>
    <row r="431" spans="1:5" x14ac:dyDescent="0.2">
      <c r="A431" s="23">
        <v>43482</v>
      </c>
      <c r="B431" s="24" t="s">
        <v>94</v>
      </c>
      <c r="C431" s="40">
        <v>4048</v>
      </c>
      <c r="D431" s="24" t="s">
        <v>44</v>
      </c>
      <c r="E431" s="37">
        <v>825</v>
      </c>
    </row>
    <row r="432" spans="1:5" x14ac:dyDescent="0.2">
      <c r="A432" s="23">
        <v>43482</v>
      </c>
      <c r="B432" s="24" t="s">
        <v>55</v>
      </c>
      <c r="C432" s="40">
        <v>4049</v>
      </c>
      <c r="D432" s="24" t="s">
        <v>23</v>
      </c>
      <c r="E432" s="37">
        <v>1131.07</v>
      </c>
    </row>
    <row r="433" spans="1:5" x14ac:dyDescent="0.2">
      <c r="A433" s="23">
        <v>43482</v>
      </c>
      <c r="B433" s="24" t="s">
        <v>39</v>
      </c>
      <c r="C433" s="40">
        <v>4050</v>
      </c>
      <c r="D433" s="24" t="s">
        <v>40</v>
      </c>
      <c r="E433" s="37">
        <v>-191.49</v>
      </c>
    </row>
    <row r="434" spans="1:5" x14ac:dyDescent="0.2">
      <c r="A434" s="23">
        <v>43482</v>
      </c>
      <c r="B434" s="24" t="s">
        <v>67</v>
      </c>
      <c r="C434" s="40">
        <v>4051</v>
      </c>
      <c r="D434" s="24" t="s">
        <v>84</v>
      </c>
      <c r="E434" s="37">
        <v>222.53</v>
      </c>
    </row>
    <row r="435" spans="1:5" x14ac:dyDescent="0.2">
      <c r="A435" s="23">
        <v>43482</v>
      </c>
      <c r="B435" s="24" t="s">
        <v>39</v>
      </c>
      <c r="C435" s="40">
        <v>4052</v>
      </c>
      <c r="D435" s="24" t="s">
        <v>44</v>
      </c>
      <c r="E435" s="37">
        <v>191.49</v>
      </c>
    </row>
    <row r="436" spans="1:5" x14ac:dyDescent="0.2">
      <c r="A436" s="23">
        <v>43482</v>
      </c>
      <c r="B436" s="24" t="s">
        <v>83</v>
      </c>
      <c r="C436" s="40">
        <v>4053</v>
      </c>
      <c r="D436" s="24" t="s">
        <v>8</v>
      </c>
      <c r="E436" s="37">
        <v>235</v>
      </c>
    </row>
    <row r="437" spans="1:5" x14ac:dyDescent="0.2">
      <c r="A437" s="23">
        <v>43482</v>
      </c>
      <c r="B437" s="24" t="s">
        <v>95</v>
      </c>
      <c r="C437" s="40">
        <v>4055</v>
      </c>
      <c r="D437" s="24" t="s">
        <v>28</v>
      </c>
      <c r="E437" s="37">
        <v>1507.53</v>
      </c>
    </row>
    <row r="438" spans="1:5" x14ac:dyDescent="0.2">
      <c r="A438" s="23">
        <v>43482</v>
      </c>
      <c r="B438" s="24" t="s">
        <v>41</v>
      </c>
      <c r="C438" s="40">
        <v>4056</v>
      </c>
      <c r="D438" s="24" t="s">
        <v>40</v>
      </c>
      <c r="E438" s="37">
        <v>3206.92</v>
      </c>
    </row>
    <row r="439" spans="1:5" x14ac:dyDescent="0.2">
      <c r="A439" s="23">
        <v>43489</v>
      </c>
      <c r="B439" s="24" t="s">
        <v>55</v>
      </c>
      <c r="C439" s="40">
        <v>4057</v>
      </c>
      <c r="D439" s="24" t="s">
        <v>23</v>
      </c>
      <c r="E439" s="37">
        <v>1611.98</v>
      </c>
    </row>
    <row r="440" spans="1:5" x14ac:dyDescent="0.2">
      <c r="A440" s="23">
        <v>43489</v>
      </c>
      <c r="B440" s="24" t="s">
        <v>96</v>
      </c>
      <c r="C440" s="40">
        <v>4058</v>
      </c>
      <c r="D440" s="24" t="s">
        <v>44</v>
      </c>
      <c r="E440" s="37">
        <v>2754</v>
      </c>
    </row>
    <row r="441" spans="1:5" x14ac:dyDescent="0.2">
      <c r="A441" s="23">
        <v>43489</v>
      </c>
      <c r="B441" s="24" t="s">
        <v>97</v>
      </c>
      <c r="C441" s="40">
        <v>4059</v>
      </c>
      <c r="D441" s="24" t="s">
        <v>33</v>
      </c>
      <c r="E441" s="37">
        <v>2211.6</v>
      </c>
    </row>
    <row r="442" spans="1:5" x14ac:dyDescent="0.2">
      <c r="A442" s="23">
        <v>43489</v>
      </c>
      <c r="B442" s="24" t="s">
        <v>24</v>
      </c>
      <c r="C442" s="40">
        <v>4060</v>
      </c>
      <c r="D442" s="24" t="s">
        <v>25</v>
      </c>
      <c r="E442" s="37">
        <v>4315</v>
      </c>
    </row>
    <row r="443" spans="1:5" x14ac:dyDescent="0.2">
      <c r="A443" s="23">
        <v>43494</v>
      </c>
      <c r="B443" s="24" t="s">
        <v>39</v>
      </c>
      <c r="C443" s="40">
        <v>4050</v>
      </c>
      <c r="D443" s="24" t="s">
        <v>40</v>
      </c>
      <c r="E443" s="37">
        <v>-4215.72</v>
      </c>
    </row>
    <row r="444" spans="1:5" x14ac:dyDescent="0.2">
      <c r="A444" s="23">
        <v>43494</v>
      </c>
      <c r="B444" s="24" t="s">
        <v>39</v>
      </c>
      <c r="C444" s="40">
        <v>4061</v>
      </c>
      <c r="D444" s="24" t="s">
        <v>40</v>
      </c>
      <c r="E444" s="37">
        <v>52507.64</v>
      </c>
    </row>
    <row r="445" spans="1:5" x14ac:dyDescent="0.2">
      <c r="A445" s="23">
        <v>43494</v>
      </c>
      <c r="B445" s="24" t="s">
        <v>41</v>
      </c>
      <c r="C445" s="40">
        <v>4062</v>
      </c>
      <c r="D445" s="24" t="s">
        <v>40</v>
      </c>
      <c r="E445" s="37">
        <v>32282.6</v>
      </c>
    </row>
    <row r="446" spans="1:5" x14ac:dyDescent="0.2">
      <c r="A446" s="23">
        <v>43494</v>
      </c>
      <c r="B446" s="24" t="s">
        <v>41</v>
      </c>
      <c r="C446" s="40">
        <v>4063</v>
      </c>
      <c r="D446" s="24" t="s">
        <v>40</v>
      </c>
      <c r="E446" s="37">
        <v>1244</v>
      </c>
    </row>
    <row r="447" spans="1:5" x14ac:dyDescent="0.2">
      <c r="A447" s="23">
        <v>43496</v>
      </c>
      <c r="B447" s="24" t="s">
        <v>5</v>
      </c>
      <c r="C447" s="40">
        <v>4054</v>
      </c>
      <c r="D447" s="24" t="s">
        <v>6</v>
      </c>
      <c r="E447" s="37">
        <v>1375</v>
      </c>
    </row>
    <row r="448" spans="1:5" x14ac:dyDescent="0.2">
      <c r="A448" s="23">
        <v>43496</v>
      </c>
      <c r="B448" s="24" t="s">
        <v>98</v>
      </c>
      <c r="C448" s="40">
        <v>138656</v>
      </c>
      <c r="D448" s="24" t="s">
        <v>51</v>
      </c>
      <c r="E448" s="37">
        <v>17.399999999999999</v>
      </c>
    </row>
    <row r="449" spans="1:5" x14ac:dyDescent="0.2">
      <c r="A449" s="23">
        <v>43496</v>
      </c>
      <c r="B449" s="24" t="s">
        <v>7</v>
      </c>
      <c r="C449" s="40">
        <v>4064</v>
      </c>
      <c r="D449" s="24" t="s">
        <v>46</v>
      </c>
      <c r="E449" s="37">
        <v>1900</v>
      </c>
    </row>
    <row r="450" spans="1:5" x14ac:dyDescent="0.2">
      <c r="A450" s="23">
        <v>43497</v>
      </c>
      <c r="B450" s="24" t="s">
        <v>27</v>
      </c>
      <c r="C450" s="40">
        <v>4070</v>
      </c>
      <c r="D450" s="24" t="s">
        <v>28</v>
      </c>
      <c r="E450" s="37">
        <v>704.64</v>
      </c>
    </row>
    <row r="451" spans="1:5" x14ac:dyDescent="0.2">
      <c r="A451" s="23">
        <v>43497</v>
      </c>
      <c r="B451" s="24" t="s">
        <v>27</v>
      </c>
      <c r="C451" s="40">
        <v>4069</v>
      </c>
      <c r="D451" s="24" t="s">
        <v>28</v>
      </c>
      <c r="E451" s="37">
        <v>471.38</v>
      </c>
    </row>
    <row r="452" spans="1:5" x14ac:dyDescent="0.2">
      <c r="A452" s="23">
        <v>43497</v>
      </c>
      <c r="B452" s="24" t="s">
        <v>39</v>
      </c>
      <c r="C452" s="40">
        <v>4068</v>
      </c>
      <c r="D452" s="24" t="s">
        <v>40</v>
      </c>
      <c r="E452" s="37">
        <v>1001.64</v>
      </c>
    </row>
    <row r="453" spans="1:5" x14ac:dyDescent="0.2">
      <c r="A453" s="23">
        <v>43497</v>
      </c>
      <c r="B453" s="24" t="s">
        <v>13</v>
      </c>
      <c r="C453" s="40">
        <v>4067</v>
      </c>
      <c r="D453" s="24" t="s">
        <v>14</v>
      </c>
      <c r="E453" s="37">
        <v>28.54</v>
      </c>
    </row>
    <row r="454" spans="1:5" x14ac:dyDescent="0.2">
      <c r="A454" s="23">
        <v>43497</v>
      </c>
      <c r="B454" s="24" t="s">
        <v>83</v>
      </c>
      <c r="C454" s="40">
        <v>4066</v>
      </c>
      <c r="D454" s="24" t="s">
        <v>8</v>
      </c>
      <c r="E454" s="37">
        <v>395</v>
      </c>
    </row>
    <row r="455" spans="1:5" x14ac:dyDescent="0.2">
      <c r="A455" s="23">
        <v>43497</v>
      </c>
      <c r="B455" s="24" t="s">
        <v>99</v>
      </c>
      <c r="C455" s="40">
        <v>4065</v>
      </c>
      <c r="D455" s="24" t="s">
        <v>12</v>
      </c>
      <c r="E455" s="37">
        <v>5558.88</v>
      </c>
    </row>
    <row r="456" spans="1:5" x14ac:dyDescent="0.2">
      <c r="A456" s="23">
        <v>43496</v>
      </c>
      <c r="B456" s="24" t="s">
        <v>100</v>
      </c>
      <c r="C456" s="40" t="s">
        <v>101</v>
      </c>
      <c r="D456" s="24" t="s">
        <v>51</v>
      </c>
      <c r="E456" s="37">
        <v>153.12</v>
      </c>
    </row>
    <row r="457" spans="1:5" x14ac:dyDescent="0.2">
      <c r="A457" s="23">
        <v>43496</v>
      </c>
      <c r="B457" s="24" t="s">
        <v>100</v>
      </c>
      <c r="C457" s="40" t="s">
        <v>101</v>
      </c>
      <c r="D457" s="24" t="s">
        <v>52</v>
      </c>
      <c r="E457" s="37">
        <v>4</v>
      </c>
    </row>
    <row r="458" spans="1:5" x14ac:dyDescent="0.2">
      <c r="A458" s="23">
        <v>43496</v>
      </c>
      <c r="B458" s="24" t="s">
        <v>100</v>
      </c>
      <c r="C458" s="40" t="s">
        <v>101</v>
      </c>
      <c r="D458" s="24" t="s">
        <v>50</v>
      </c>
      <c r="E458" s="37">
        <v>12</v>
      </c>
    </row>
    <row r="459" spans="1:5" x14ac:dyDescent="0.2">
      <c r="A459" s="23">
        <v>43503</v>
      </c>
      <c r="B459" s="24" t="s">
        <v>102</v>
      </c>
      <c r="C459" s="40">
        <v>4071</v>
      </c>
      <c r="D459" s="24" t="s">
        <v>28</v>
      </c>
      <c r="E459" s="37">
        <v>10698.9</v>
      </c>
    </row>
    <row r="460" spans="1:5" x14ac:dyDescent="0.2">
      <c r="A460" s="23">
        <v>43503</v>
      </c>
      <c r="B460" s="24" t="s">
        <v>18</v>
      </c>
      <c r="C460" s="40">
        <v>4072</v>
      </c>
      <c r="D460" s="24" t="s">
        <v>19</v>
      </c>
      <c r="E460" s="37">
        <v>770.15</v>
      </c>
    </row>
    <row r="461" spans="1:5" x14ac:dyDescent="0.2">
      <c r="A461" s="23">
        <v>43503</v>
      </c>
      <c r="B461" s="24" t="s">
        <v>9</v>
      </c>
      <c r="C461" s="40">
        <v>4073</v>
      </c>
      <c r="D461" s="24" t="s">
        <v>10</v>
      </c>
      <c r="E461" s="37">
        <v>98.7</v>
      </c>
    </row>
    <row r="462" spans="1:5" x14ac:dyDescent="0.2">
      <c r="A462" s="23">
        <v>43503</v>
      </c>
      <c r="B462" s="24" t="s">
        <v>24</v>
      </c>
      <c r="C462" s="40">
        <v>4074</v>
      </c>
      <c r="D462" s="24" t="s">
        <v>25</v>
      </c>
      <c r="E462" s="37">
        <v>5230.3599999999997</v>
      </c>
    </row>
    <row r="463" spans="1:5" x14ac:dyDescent="0.2">
      <c r="A463" s="23">
        <v>43503</v>
      </c>
      <c r="B463" s="24" t="s">
        <v>31</v>
      </c>
      <c r="C463" s="40">
        <v>4075</v>
      </c>
      <c r="D463" s="24" t="s">
        <v>6</v>
      </c>
      <c r="E463" s="37">
        <v>1295</v>
      </c>
    </row>
    <row r="464" spans="1:5" x14ac:dyDescent="0.2">
      <c r="A464" s="23">
        <v>43503</v>
      </c>
      <c r="B464" s="24" t="s">
        <v>39</v>
      </c>
      <c r="C464" s="40">
        <v>4076</v>
      </c>
      <c r="D464" s="24" t="s">
        <v>40</v>
      </c>
      <c r="E464" s="37">
        <v>697.33</v>
      </c>
    </row>
    <row r="465" spans="1:5" x14ac:dyDescent="0.2">
      <c r="A465" s="23">
        <v>43503</v>
      </c>
      <c r="B465" s="24" t="s">
        <v>17</v>
      </c>
      <c r="C465" s="40">
        <v>4077</v>
      </c>
      <c r="D465" s="24" t="s">
        <v>10</v>
      </c>
      <c r="E465" s="37">
        <v>185</v>
      </c>
    </row>
    <row r="466" spans="1:5" x14ac:dyDescent="0.2">
      <c r="A466" s="23">
        <v>43510</v>
      </c>
      <c r="B466" s="24" t="s">
        <v>27</v>
      </c>
      <c r="C466" s="40">
        <v>4078</v>
      </c>
      <c r="D466" s="24" t="s">
        <v>28</v>
      </c>
      <c r="E466" s="37">
        <v>14.58</v>
      </c>
    </row>
    <row r="467" spans="1:5" x14ac:dyDescent="0.2">
      <c r="A467" s="23">
        <v>43510</v>
      </c>
      <c r="B467" s="24" t="s">
        <v>58</v>
      </c>
      <c r="C467" s="40">
        <v>4079</v>
      </c>
      <c r="D467" s="24" t="s">
        <v>28</v>
      </c>
      <c r="E467" s="37">
        <v>65.930000000000007</v>
      </c>
    </row>
    <row r="468" spans="1:5" x14ac:dyDescent="0.2">
      <c r="A468" s="23">
        <v>43510</v>
      </c>
      <c r="B468" s="24" t="s">
        <v>13</v>
      </c>
      <c r="C468" s="40">
        <v>4080</v>
      </c>
      <c r="D468" s="24" t="s">
        <v>14</v>
      </c>
      <c r="E468" s="37">
        <v>27.43</v>
      </c>
    </row>
    <row r="469" spans="1:5" x14ac:dyDescent="0.2">
      <c r="A469" s="23">
        <v>43510</v>
      </c>
      <c r="B469" s="24" t="s">
        <v>26</v>
      </c>
      <c r="C469" s="40">
        <v>4081</v>
      </c>
      <c r="D469" s="24" t="s">
        <v>14</v>
      </c>
      <c r="E469" s="37">
        <v>536.37</v>
      </c>
    </row>
    <row r="470" spans="1:5" x14ac:dyDescent="0.2">
      <c r="A470" s="23">
        <v>43510</v>
      </c>
      <c r="B470" s="24" t="s">
        <v>26</v>
      </c>
      <c r="C470" s="40">
        <v>4082</v>
      </c>
      <c r="D470" s="24" t="s">
        <v>14</v>
      </c>
      <c r="E470" s="37">
        <v>544.20000000000005</v>
      </c>
    </row>
    <row r="471" spans="1:5" x14ac:dyDescent="0.2">
      <c r="A471" s="23">
        <v>43510</v>
      </c>
      <c r="B471" s="24" t="s">
        <v>34</v>
      </c>
      <c r="C471" s="40">
        <v>4083</v>
      </c>
      <c r="D471" s="24" t="s">
        <v>23</v>
      </c>
      <c r="E471" s="37">
        <v>131.99</v>
      </c>
    </row>
    <row r="472" spans="1:5" x14ac:dyDescent="0.2">
      <c r="A472" s="23">
        <v>43510</v>
      </c>
      <c r="B472" s="24" t="s">
        <v>34</v>
      </c>
      <c r="C472" s="40">
        <v>4083</v>
      </c>
      <c r="D472" s="24" t="s">
        <v>33</v>
      </c>
      <c r="E472" s="37">
        <v>936.62</v>
      </c>
    </row>
    <row r="473" spans="1:5" x14ac:dyDescent="0.2">
      <c r="A473" s="23">
        <v>43510</v>
      </c>
      <c r="B473" s="24" t="s">
        <v>34</v>
      </c>
      <c r="C473" s="40">
        <v>4083</v>
      </c>
      <c r="D473" s="24" t="s">
        <v>103</v>
      </c>
      <c r="E473" s="37">
        <v>68.38</v>
      </c>
    </row>
    <row r="474" spans="1:5" x14ac:dyDescent="0.2">
      <c r="A474" s="23">
        <v>43510</v>
      </c>
      <c r="B474" s="24" t="s">
        <v>34</v>
      </c>
      <c r="C474" s="40">
        <v>4083</v>
      </c>
      <c r="D474" s="24" t="s">
        <v>63</v>
      </c>
      <c r="E474" s="37">
        <v>803.85</v>
      </c>
    </row>
    <row r="475" spans="1:5" x14ac:dyDescent="0.2">
      <c r="A475" s="23">
        <v>43510</v>
      </c>
      <c r="B475" s="24" t="s">
        <v>34</v>
      </c>
      <c r="C475" s="40">
        <v>4083</v>
      </c>
      <c r="D475" s="24" t="s">
        <v>8</v>
      </c>
      <c r="E475" s="37">
        <v>1637.43</v>
      </c>
    </row>
    <row r="476" spans="1:5" x14ac:dyDescent="0.2">
      <c r="A476" s="23">
        <v>43510</v>
      </c>
      <c r="B476" s="24" t="s">
        <v>34</v>
      </c>
      <c r="C476" s="40">
        <v>4083</v>
      </c>
      <c r="D476" s="24" t="s">
        <v>35</v>
      </c>
      <c r="E476" s="37">
        <v>111.5</v>
      </c>
    </row>
    <row r="477" spans="1:5" x14ac:dyDescent="0.2">
      <c r="A477" s="23">
        <v>43510</v>
      </c>
      <c r="B477" s="24" t="s">
        <v>34</v>
      </c>
      <c r="C477" s="40">
        <v>4083</v>
      </c>
      <c r="D477" s="24" t="s">
        <v>48</v>
      </c>
      <c r="E477" s="37">
        <v>1379.81</v>
      </c>
    </row>
    <row r="478" spans="1:5" x14ac:dyDescent="0.2">
      <c r="A478" s="23">
        <v>43510</v>
      </c>
      <c r="B478" s="24" t="s">
        <v>34</v>
      </c>
      <c r="C478" s="40">
        <v>4083</v>
      </c>
      <c r="D478" s="24" t="s">
        <v>36</v>
      </c>
      <c r="E478" s="37">
        <v>408.23</v>
      </c>
    </row>
    <row r="479" spans="1:5" x14ac:dyDescent="0.2">
      <c r="A479" s="23">
        <v>43510</v>
      </c>
      <c r="B479" s="24" t="s">
        <v>34</v>
      </c>
      <c r="C479" s="40">
        <v>4083</v>
      </c>
      <c r="D479" s="24" t="s">
        <v>28</v>
      </c>
      <c r="E479" s="37">
        <v>799.99</v>
      </c>
    </row>
    <row r="480" spans="1:5" x14ac:dyDescent="0.2">
      <c r="A480" s="23">
        <v>43510</v>
      </c>
      <c r="B480" s="24" t="s">
        <v>34</v>
      </c>
      <c r="C480" s="40">
        <v>4083</v>
      </c>
      <c r="D480" s="24" t="s">
        <v>104</v>
      </c>
      <c r="E480" s="37">
        <v>384.35</v>
      </c>
    </row>
    <row r="481" spans="1:5" x14ac:dyDescent="0.2">
      <c r="A481" s="23">
        <v>43510</v>
      </c>
      <c r="B481" s="24" t="s">
        <v>34</v>
      </c>
      <c r="C481" s="40">
        <v>4083</v>
      </c>
      <c r="D481" s="24" t="s">
        <v>10</v>
      </c>
      <c r="E481" s="37">
        <v>199.98</v>
      </c>
    </row>
    <row r="482" spans="1:5" x14ac:dyDescent="0.2">
      <c r="A482" s="23">
        <v>43510</v>
      </c>
      <c r="B482" s="24" t="s">
        <v>34</v>
      </c>
      <c r="C482" s="40">
        <v>4083</v>
      </c>
      <c r="D482" s="24" t="s">
        <v>37</v>
      </c>
      <c r="E482" s="37">
        <v>117.41</v>
      </c>
    </row>
    <row r="483" spans="1:5" x14ac:dyDescent="0.2">
      <c r="A483" s="23">
        <v>43510</v>
      </c>
      <c r="B483" s="24" t="s">
        <v>27</v>
      </c>
      <c r="C483" s="40">
        <v>4085</v>
      </c>
      <c r="D483" s="24" t="s">
        <v>28</v>
      </c>
      <c r="E483" s="37">
        <v>2028.79</v>
      </c>
    </row>
    <row r="484" spans="1:5" x14ac:dyDescent="0.2">
      <c r="A484" s="23">
        <v>43510</v>
      </c>
      <c r="B484" s="24" t="s">
        <v>78</v>
      </c>
      <c r="C484" s="40">
        <v>4086</v>
      </c>
      <c r="D484" s="24" t="s">
        <v>28</v>
      </c>
      <c r="E484" s="37">
        <v>636.5</v>
      </c>
    </row>
    <row r="485" spans="1:5" x14ac:dyDescent="0.2">
      <c r="A485" s="23">
        <v>43510</v>
      </c>
      <c r="B485" s="24" t="s">
        <v>39</v>
      </c>
      <c r="C485" s="40">
        <v>4087</v>
      </c>
      <c r="D485" s="24" t="s">
        <v>44</v>
      </c>
      <c r="E485" s="37">
        <v>91.2</v>
      </c>
    </row>
    <row r="486" spans="1:5" x14ac:dyDescent="0.2">
      <c r="A486" s="23">
        <v>43517</v>
      </c>
      <c r="B486" s="24" t="s">
        <v>74</v>
      </c>
      <c r="C486" s="40">
        <v>4091</v>
      </c>
      <c r="D486" s="24" t="s">
        <v>75</v>
      </c>
      <c r="E486" s="37">
        <v>175</v>
      </c>
    </row>
    <row r="487" spans="1:5" x14ac:dyDescent="0.2">
      <c r="A487" s="23">
        <v>43517</v>
      </c>
      <c r="B487" s="24" t="s">
        <v>83</v>
      </c>
      <c r="C487" s="40">
        <v>4092</v>
      </c>
      <c r="D487" s="24" t="s">
        <v>8</v>
      </c>
      <c r="E487" s="37">
        <v>90</v>
      </c>
    </row>
    <row r="488" spans="1:5" x14ac:dyDescent="0.2">
      <c r="A488" s="23">
        <v>43517</v>
      </c>
      <c r="B488" s="24" t="s">
        <v>24</v>
      </c>
      <c r="C488" s="40">
        <v>4093</v>
      </c>
      <c r="D488" s="24" t="s">
        <v>25</v>
      </c>
      <c r="E488" s="37">
        <v>5083.33</v>
      </c>
    </row>
    <row r="489" spans="1:5" x14ac:dyDescent="0.2">
      <c r="A489" s="23">
        <v>43517</v>
      </c>
      <c r="B489" s="24" t="s">
        <v>55</v>
      </c>
      <c r="C489" s="40">
        <v>4094</v>
      </c>
      <c r="D489" s="24" t="s">
        <v>23</v>
      </c>
      <c r="E489" s="37">
        <v>95.6</v>
      </c>
    </row>
    <row r="490" spans="1:5" x14ac:dyDescent="0.2">
      <c r="A490" s="23">
        <v>43518</v>
      </c>
      <c r="B490" s="24" t="s">
        <v>45</v>
      </c>
      <c r="C490" s="40">
        <v>4095</v>
      </c>
      <c r="D490" s="24" t="s">
        <v>46</v>
      </c>
      <c r="E490" s="37">
        <v>1900</v>
      </c>
    </row>
    <row r="491" spans="1:5" x14ac:dyDescent="0.2">
      <c r="A491" s="23">
        <v>43502</v>
      </c>
      <c r="B491" s="24" t="s">
        <v>47</v>
      </c>
      <c r="C491" s="40">
        <v>929813</v>
      </c>
      <c r="D491" s="24" t="s">
        <v>8</v>
      </c>
      <c r="E491" s="37">
        <v>376.56</v>
      </c>
    </row>
    <row r="492" spans="1:5" x14ac:dyDescent="0.2">
      <c r="A492" s="23">
        <v>43502</v>
      </c>
      <c r="B492" s="24" t="s">
        <v>47</v>
      </c>
      <c r="C492" s="40">
        <v>929813</v>
      </c>
      <c r="D492" s="24" t="s">
        <v>48</v>
      </c>
      <c r="E492" s="37">
        <v>100.45</v>
      </c>
    </row>
    <row r="493" spans="1:5" x14ac:dyDescent="0.2">
      <c r="A493" s="23">
        <v>43525</v>
      </c>
      <c r="B493" s="24" t="s">
        <v>39</v>
      </c>
      <c r="C493" s="40">
        <v>4098</v>
      </c>
      <c r="D493" s="24" t="s">
        <v>40</v>
      </c>
      <c r="E493" s="37">
        <v>52507.64</v>
      </c>
    </row>
    <row r="494" spans="1:5" x14ac:dyDescent="0.2">
      <c r="A494" s="23">
        <v>43525</v>
      </c>
      <c r="B494" s="24" t="s">
        <v>41</v>
      </c>
      <c r="C494" s="40">
        <v>4099</v>
      </c>
      <c r="D494" s="24" t="s">
        <v>40</v>
      </c>
      <c r="E494" s="37">
        <v>32282.6</v>
      </c>
    </row>
    <row r="495" spans="1:5" x14ac:dyDescent="0.2">
      <c r="A495" s="23">
        <v>43525</v>
      </c>
      <c r="B495" s="24" t="s">
        <v>41</v>
      </c>
      <c r="C495" s="40">
        <v>4100</v>
      </c>
      <c r="D495" s="24" t="s">
        <v>40</v>
      </c>
      <c r="E495" s="37">
        <v>1244</v>
      </c>
    </row>
    <row r="496" spans="1:5" x14ac:dyDescent="0.2">
      <c r="A496" s="23">
        <v>43525</v>
      </c>
      <c r="B496" s="24" t="s">
        <v>55</v>
      </c>
      <c r="C496" s="40">
        <v>4101</v>
      </c>
      <c r="D496" s="24" t="s">
        <v>23</v>
      </c>
      <c r="E496" s="37">
        <v>4217</v>
      </c>
    </row>
    <row r="497" spans="1:5" x14ac:dyDescent="0.2">
      <c r="A497" s="23">
        <v>43525</v>
      </c>
      <c r="B497" s="24" t="s">
        <v>5</v>
      </c>
      <c r="C497" s="40">
        <v>4084</v>
      </c>
      <c r="D497" s="24" t="s">
        <v>6</v>
      </c>
      <c r="E497" s="37">
        <v>1375</v>
      </c>
    </row>
    <row r="498" spans="1:5" x14ac:dyDescent="0.2">
      <c r="A498" s="23">
        <v>43525</v>
      </c>
      <c r="B498" s="24" t="s">
        <v>22</v>
      </c>
      <c r="C498" s="40">
        <v>4097</v>
      </c>
      <c r="D498" s="24" t="s">
        <v>23</v>
      </c>
      <c r="E498" s="37">
        <v>1386.76</v>
      </c>
    </row>
    <row r="499" spans="1:5" x14ac:dyDescent="0.2">
      <c r="A499" s="23">
        <v>43532</v>
      </c>
      <c r="B499" s="24" t="s">
        <v>60</v>
      </c>
      <c r="C499" s="40">
        <v>4109</v>
      </c>
      <c r="D499" s="24" t="s">
        <v>61</v>
      </c>
      <c r="E499" s="37">
        <v>1000</v>
      </c>
    </row>
    <row r="500" spans="1:5" x14ac:dyDescent="0.2">
      <c r="A500" s="23">
        <v>43532</v>
      </c>
      <c r="B500" s="24" t="s">
        <v>17</v>
      </c>
      <c r="C500" s="40">
        <v>4106</v>
      </c>
      <c r="D500" s="24" t="s">
        <v>10</v>
      </c>
      <c r="E500" s="37">
        <v>185</v>
      </c>
    </row>
    <row r="501" spans="1:5" x14ac:dyDescent="0.2">
      <c r="A501" s="23">
        <v>43532</v>
      </c>
      <c r="B501" s="24" t="s">
        <v>39</v>
      </c>
      <c r="C501" s="40">
        <v>4103</v>
      </c>
      <c r="D501" s="24" t="s">
        <v>40</v>
      </c>
      <c r="E501" s="37">
        <v>849.53</v>
      </c>
    </row>
    <row r="502" spans="1:5" x14ac:dyDescent="0.2">
      <c r="A502" s="23">
        <v>43532</v>
      </c>
      <c r="B502" s="24" t="s">
        <v>55</v>
      </c>
      <c r="C502" s="40">
        <v>4102</v>
      </c>
      <c r="D502" s="24" t="s">
        <v>23</v>
      </c>
      <c r="E502" s="37">
        <v>115.2</v>
      </c>
    </row>
    <row r="503" spans="1:5" x14ac:dyDescent="0.2">
      <c r="A503" s="23">
        <v>43532</v>
      </c>
      <c r="B503" s="24" t="s">
        <v>24</v>
      </c>
      <c r="C503" s="40">
        <v>4107</v>
      </c>
      <c r="D503" s="24" t="s">
        <v>25</v>
      </c>
      <c r="E503" s="37">
        <v>4123.03</v>
      </c>
    </row>
    <row r="504" spans="1:5" x14ac:dyDescent="0.2">
      <c r="A504" s="23">
        <v>43532</v>
      </c>
      <c r="B504" s="24" t="s">
        <v>18</v>
      </c>
      <c r="C504" s="40">
        <v>4108</v>
      </c>
      <c r="D504" s="24" t="s">
        <v>19</v>
      </c>
      <c r="E504" s="37">
        <v>870.15</v>
      </c>
    </row>
    <row r="505" spans="1:5" x14ac:dyDescent="0.2">
      <c r="A505" s="23">
        <v>43532</v>
      </c>
      <c r="B505" s="24" t="s">
        <v>57</v>
      </c>
      <c r="C505" s="40">
        <v>4111</v>
      </c>
      <c r="D505" s="24" t="s">
        <v>33</v>
      </c>
      <c r="E505" s="37">
        <v>2539.25</v>
      </c>
    </row>
    <row r="506" spans="1:5" x14ac:dyDescent="0.2">
      <c r="A506" s="23">
        <v>43532</v>
      </c>
      <c r="B506" s="24" t="s">
        <v>58</v>
      </c>
      <c r="C506" s="40">
        <v>4110</v>
      </c>
      <c r="D506" s="24" t="s">
        <v>28</v>
      </c>
      <c r="E506" s="37">
        <v>3509.53</v>
      </c>
    </row>
    <row r="507" spans="1:5" x14ac:dyDescent="0.2">
      <c r="A507" s="23">
        <v>43532</v>
      </c>
      <c r="B507" s="24" t="s">
        <v>9</v>
      </c>
      <c r="C507" s="40">
        <v>4105</v>
      </c>
      <c r="D507" s="24" t="s">
        <v>10</v>
      </c>
      <c r="E507" s="37">
        <v>89.3</v>
      </c>
    </row>
    <row r="508" spans="1:5" x14ac:dyDescent="0.2">
      <c r="A508" s="23">
        <v>43532</v>
      </c>
      <c r="B508" s="24" t="s">
        <v>13</v>
      </c>
      <c r="C508" s="40">
        <v>4104</v>
      </c>
      <c r="D508" s="24" t="s">
        <v>14</v>
      </c>
      <c r="E508" s="37">
        <v>28.67</v>
      </c>
    </row>
    <row r="509" spans="1:5" x14ac:dyDescent="0.2">
      <c r="A509" s="23">
        <v>43532</v>
      </c>
      <c r="B509" s="24" t="s">
        <v>47</v>
      </c>
      <c r="C509" s="40">
        <v>929835</v>
      </c>
      <c r="D509" s="24" t="s">
        <v>80</v>
      </c>
      <c r="E509" s="37">
        <v>28.5</v>
      </c>
    </row>
    <row r="510" spans="1:5" x14ac:dyDescent="0.2">
      <c r="A510" s="23">
        <v>43532</v>
      </c>
      <c r="B510" s="24" t="s">
        <v>47</v>
      </c>
      <c r="C510" s="40">
        <v>929834</v>
      </c>
      <c r="D510" s="24" t="s">
        <v>8</v>
      </c>
      <c r="E510" s="37">
        <v>183.55</v>
      </c>
    </row>
    <row r="511" spans="1:5" x14ac:dyDescent="0.2">
      <c r="A511" s="23">
        <v>43532</v>
      </c>
      <c r="B511" s="24" t="s">
        <v>47</v>
      </c>
      <c r="C511" s="40">
        <v>929833</v>
      </c>
      <c r="D511" s="24" t="s">
        <v>48</v>
      </c>
      <c r="E511" s="37">
        <v>86.69</v>
      </c>
    </row>
    <row r="512" spans="1:5" x14ac:dyDescent="0.2">
      <c r="A512" s="23">
        <v>43539</v>
      </c>
      <c r="B512" s="24" t="s">
        <v>67</v>
      </c>
      <c r="C512" s="40">
        <v>4116</v>
      </c>
      <c r="D512" s="24" t="s">
        <v>84</v>
      </c>
      <c r="E512" s="37">
        <v>6072</v>
      </c>
    </row>
    <row r="513" spans="1:5" x14ac:dyDescent="0.2">
      <c r="A513" s="23">
        <v>43539</v>
      </c>
      <c r="B513" s="24" t="s">
        <v>27</v>
      </c>
      <c r="C513" s="40">
        <v>4114</v>
      </c>
      <c r="D513" s="24" t="s">
        <v>28</v>
      </c>
      <c r="E513" s="37">
        <v>13.31</v>
      </c>
    </row>
    <row r="514" spans="1:5" x14ac:dyDescent="0.2">
      <c r="A514" s="23">
        <v>43539</v>
      </c>
      <c r="B514" s="24" t="s">
        <v>27</v>
      </c>
      <c r="C514" s="40">
        <v>4115</v>
      </c>
      <c r="D514" s="24" t="s">
        <v>28</v>
      </c>
      <c r="E514" s="37">
        <v>1115.28</v>
      </c>
    </row>
    <row r="515" spans="1:5" x14ac:dyDescent="0.2">
      <c r="A515" s="23">
        <v>43539</v>
      </c>
      <c r="B515" s="24" t="s">
        <v>26</v>
      </c>
      <c r="C515" s="40">
        <v>4119</v>
      </c>
      <c r="D515" s="24" t="s">
        <v>14</v>
      </c>
      <c r="E515" s="37">
        <v>537.57000000000005</v>
      </c>
    </row>
    <row r="516" spans="1:5" x14ac:dyDescent="0.2">
      <c r="A516" s="23">
        <v>43539</v>
      </c>
      <c r="B516" s="24" t="s">
        <v>26</v>
      </c>
      <c r="C516" s="40">
        <v>4120</v>
      </c>
      <c r="D516" s="24" t="s">
        <v>14</v>
      </c>
      <c r="E516" s="37">
        <v>536.44000000000005</v>
      </c>
    </row>
    <row r="517" spans="1:5" x14ac:dyDescent="0.2">
      <c r="A517" s="23">
        <v>43539</v>
      </c>
      <c r="B517" s="24" t="s">
        <v>34</v>
      </c>
      <c r="C517" s="40">
        <v>4112</v>
      </c>
      <c r="D517" s="24" t="s">
        <v>8</v>
      </c>
      <c r="E517" s="37">
        <v>1291.76</v>
      </c>
    </row>
    <row r="518" spans="1:5" x14ac:dyDescent="0.2">
      <c r="A518" s="23">
        <v>43539</v>
      </c>
      <c r="B518" s="24" t="s">
        <v>34</v>
      </c>
      <c r="C518" s="40">
        <v>4112</v>
      </c>
      <c r="D518" s="24" t="s">
        <v>48</v>
      </c>
      <c r="E518" s="37">
        <v>25.28</v>
      </c>
    </row>
    <row r="519" spans="1:5" x14ac:dyDescent="0.2">
      <c r="A519" s="23">
        <v>43539</v>
      </c>
      <c r="B519" s="24" t="s">
        <v>34</v>
      </c>
      <c r="C519" s="40">
        <v>4112</v>
      </c>
      <c r="D519" s="24" t="s">
        <v>44</v>
      </c>
      <c r="E519" s="37">
        <v>177.22</v>
      </c>
    </row>
    <row r="520" spans="1:5" x14ac:dyDescent="0.2">
      <c r="A520" s="23">
        <v>43539</v>
      </c>
      <c r="B520" s="24" t="s">
        <v>34</v>
      </c>
      <c r="C520" s="40">
        <v>4112</v>
      </c>
      <c r="D520" s="24" t="s">
        <v>37</v>
      </c>
      <c r="E520" s="37">
        <v>117.41</v>
      </c>
    </row>
    <row r="521" spans="1:5" x14ac:dyDescent="0.2">
      <c r="A521" s="23">
        <v>43539</v>
      </c>
      <c r="B521" s="24" t="s">
        <v>34</v>
      </c>
      <c r="C521" s="40">
        <v>4112</v>
      </c>
      <c r="D521" s="24" t="s">
        <v>10</v>
      </c>
      <c r="E521" s="37">
        <v>52.98</v>
      </c>
    </row>
    <row r="522" spans="1:5" x14ac:dyDescent="0.2">
      <c r="A522" s="23">
        <v>43539</v>
      </c>
      <c r="B522" s="24" t="s">
        <v>34</v>
      </c>
      <c r="C522" s="40">
        <v>4112</v>
      </c>
      <c r="D522" s="24" t="s">
        <v>84</v>
      </c>
      <c r="E522" s="37">
        <v>63.96</v>
      </c>
    </row>
    <row r="523" spans="1:5" x14ac:dyDescent="0.2">
      <c r="A523" s="23">
        <v>43539</v>
      </c>
      <c r="B523" s="24" t="s">
        <v>34</v>
      </c>
      <c r="C523" s="40">
        <v>4112</v>
      </c>
      <c r="D523" s="24" t="s">
        <v>23</v>
      </c>
      <c r="E523" s="37">
        <v>375.51</v>
      </c>
    </row>
    <row r="524" spans="1:5" x14ac:dyDescent="0.2">
      <c r="A524" s="23">
        <v>43539</v>
      </c>
      <c r="B524" s="24" t="s">
        <v>34</v>
      </c>
      <c r="C524" s="40">
        <v>4112</v>
      </c>
      <c r="D524" s="24" t="s">
        <v>28</v>
      </c>
      <c r="E524" s="37">
        <v>40</v>
      </c>
    </row>
    <row r="525" spans="1:5" x14ac:dyDescent="0.2">
      <c r="A525" s="23">
        <v>43539</v>
      </c>
      <c r="B525" s="24" t="s">
        <v>34</v>
      </c>
      <c r="C525" s="40">
        <v>4112</v>
      </c>
      <c r="D525" s="24" t="s">
        <v>93</v>
      </c>
      <c r="E525" s="37">
        <v>162.25</v>
      </c>
    </row>
    <row r="526" spans="1:5" x14ac:dyDescent="0.2">
      <c r="A526" s="23">
        <v>43539</v>
      </c>
      <c r="B526" s="24" t="s">
        <v>34</v>
      </c>
      <c r="C526" s="40">
        <v>4112</v>
      </c>
      <c r="D526" s="24" t="s">
        <v>36</v>
      </c>
      <c r="E526" s="37">
        <v>24.99</v>
      </c>
    </row>
    <row r="527" spans="1:5" x14ac:dyDescent="0.2">
      <c r="A527" s="23">
        <v>43539</v>
      </c>
      <c r="B527" s="24" t="s">
        <v>34</v>
      </c>
      <c r="C527" s="40">
        <v>4112</v>
      </c>
      <c r="D527" s="24" t="s">
        <v>87</v>
      </c>
      <c r="E527" s="37">
        <v>122.98</v>
      </c>
    </row>
    <row r="528" spans="1:5" x14ac:dyDescent="0.2">
      <c r="A528" s="23">
        <v>43539</v>
      </c>
      <c r="B528" s="24" t="s">
        <v>34</v>
      </c>
      <c r="C528" s="40">
        <v>4112</v>
      </c>
      <c r="D528" s="24" t="s">
        <v>33</v>
      </c>
      <c r="E528" s="37">
        <v>62.73</v>
      </c>
    </row>
    <row r="529" spans="1:5" x14ac:dyDescent="0.2">
      <c r="A529" s="23">
        <v>43539</v>
      </c>
      <c r="B529" s="24" t="s">
        <v>34</v>
      </c>
      <c r="C529" s="40">
        <v>4112</v>
      </c>
      <c r="D529" s="24" t="s">
        <v>35</v>
      </c>
      <c r="E529" s="37">
        <v>200</v>
      </c>
    </row>
    <row r="530" spans="1:5" x14ac:dyDescent="0.2">
      <c r="A530" s="23">
        <v>43539</v>
      </c>
      <c r="B530" s="24" t="s">
        <v>31</v>
      </c>
      <c r="C530" s="40">
        <v>4113</v>
      </c>
      <c r="D530" s="24" t="s">
        <v>6</v>
      </c>
      <c r="E530" s="37">
        <v>1295</v>
      </c>
    </row>
    <row r="531" spans="1:5" x14ac:dyDescent="0.2">
      <c r="A531" s="23">
        <v>43539</v>
      </c>
      <c r="B531" s="24" t="s">
        <v>105</v>
      </c>
      <c r="C531" s="40">
        <v>4121</v>
      </c>
      <c r="D531" s="24" t="s">
        <v>106</v>
      </c>
      <c r="E531" s="37">
        <v>180</v>
      </c>
    </row>
    <row r="532" spans="1:5" x14ac:dyDescent="0.2">
      <c r="A532" s="23">
        <v>43539</v>
      </c>
      <c r="B532" s="24" t="s">
        <v>105</v>
      </c>
      <c r="C532" s="40">
        <v>4122</v>
      </c>
      <c r="D532" s="24" t="s">
        <v>106</v>
      </c>
      <c r="E532" s="37">
        <v>180</v>
      </c>
    </row>
    <row r="533" spans="1:5" x14ac:dyDescent="0.2">
      <c r="A533" s="23">
        <v>43539</v>
      </c>
      <c r="B533" s="24" t="s">
        <v>105</v>
      </c>
      <c r="C533" s="40">
        <v>4123</v>
      </c>
      <c r="D533" s="24" t="s">
        <v>106</v>
      </c>
      <c r="E533" s="37">
        <v>180</v>
      </c>
    </row>
    <row r="534" spans="1:5" x14ac:dyDescent="0.2">
      <c r="A534" s="23">
        <v>43539</v>
      </c>
      <c r="B534" s="24" t="s">
        <v>105</v>
      </c>
      <c r="C534" s="40">
        <v>4124</v>
      </c>
      <c r="D534" s="24" t="s">
        <v>106</v>
      </c>
      <c r="E534" s="37">
        <v>180</v>
      </c>
    </row>
    <row r="535" spans="1:5" x14ac:dyDescent="0.2">
      <c r="A535" s="23">
        <v>43539</v>
      </c>
      <c r="B535" s="24" t="s">
        <v>105</v>
      </c>
      <c r="C535" s="40">
        <v>4125</v>
      </c>
      <c r="D535" s="24" t="s">
        <v>106</v>
      </c>
      <c r="E535" s="37">
        <v>180</v>
      </c>
    </row>
    <row r="536" spans="1:5" x14ac:dyDescent="0.2">
      <c r="A536" s="23">
        <v>43539</v>
      </c>
      <c r="B536" s="24" t="s">
        <v>105</v>
      </c>
      <c r="C536" s="40">
        <v>4126</v>
      </c>
      <c r="D536" s="24" t="s">
        <v>106</v>
      </c>
      <c r="E536" s="37">
        <v>180</v>
      </c>
    </row>
    <row r="537" spans="1:5" x14ac:dyDescent="0.2">
      <c r="A537" s="23">
        <v>43539</v>
      </c>
      <c r="B537" s="24" t="s">
        <v>105</v>
      </c>
      <c r="C537" s="40">
        <v>4127</v>
      </c>
      <c r="D537" s="24" t="s">
        <v>106</v>
      </c>
      <c r="E537" s="37">
        <v>180</v>
      </c>
    </row>
    <row r="538" spans="1:5" x14ac:dyDescent="0.2">
      <c r="A538" s="23">
        <v>43539</v>
      </c>
      <c r="B538" s="24" t="s">
        <v>105</v>
      </c>
      <c r="C538" s="40">
        <v>4128</v>
      </c>
      <c r="D538" s="24" t="s">
        <v>106</v>
      </c>
      <c r="E538" s="37">
        <v>180</v>
      </c>
    </row>
    <row r="539" spans="1:5" x14ac:dyDescent="0.2">
      <c r="A539" s="23">
        <v>43539</v>
      </c>
      <c r="B539" s="24" t="s">
        <v>105</v>
      </c>
      <c r="C539" s="40">
        <v>4129</v>
      </c>
      <c r="D539" s="24" t="s">
        <v>106</v>
      </c>
      <c r="E539" s="37">
        <v>2447.94</v>
      </c>
    </row>
    <row r="540" spans="1:5" x14ac:dyDescent="0.2">
      <c r="A540" s="23">
        <v>43539</v>
      </c>
      <c r="B540" s="24" t="s">
        <v>105</v>
      </c>
      <c r="C540" s="40">
        <v>4130</v>
      </c>
      <c r="D540" s="24" t="s">
        <v>106</v>
      </c>
      <c r="E540" s="37">
        <v>2252.36</v>
      </c>
    </row>
    <row r="541" spans="1:5" x14ac:dyDescent="0.2">
      <c r="A541" s="23">
        <v>43539</v>
      </c>
      <c r="B541" s="24" t="s">
        <v>105</v>
      </c>
      <c r="C541" s="40">
        <v>4131</v>
      </c>
      <c r="D541" s="24" t="s">
        <v>106</v>
      </c>
      <c r="E541" s="37">
        <v>2206.38</v>
      </c>
    </row>
    <row r="542" spans="1:5" x14ac:dyDescent="0.2">
      <c r="A542" s="23">
        <v>43539</v>
      </c>
      <c r="B542" s="24" t="s">
        <v>105</v>
      </c>
      <c r="C542" s="40">
        <v>4132</v>
      </c>
      <c r="D542" s="24" t="s">
        <v>106</v>
      </c>
      <c r="E542" s="37">
        <v>2201.3200000000002</v>
      </c>
    </row>
    <row r="543" spans="1:5" x14ac:dyDescent="0.2">
      <c r="A543" s="23">
        <v>43539</v>
      </c>
      <c r="B543" s="24" t="s">
        <v>105</v>
      </c>
      <c r="C543" s="40">
        <v>4133</v>
      </c>
      <c r="D543" s="24" t="s">
        <v>106</v>
      </c>
      <c r="E543" s="37">
        <v>2270.84</v>
      </c>
    </row>
    <row r="544" spans="1:5" x14ac:dyDescent="0.2">
      <c r="A544" s="23">
        <v>43539</v>
      </c>
      <c r="B544" s="24" t="s">
        <v>105</v>
      </c>
      <c r="C544" s="40">
        <v>4134</v>
      </c>
      <c r="D544" s="24" t="s">
        <v>106</v>
      </c>
      <c r="E544" s="37">
        <v>2487.1</v>
      </c>
    </row>
    <row r="545" spans="1:5" x14ac:dyDescent="0.2">
      <c r="A545" s="23">
        <v>43539</v>
      </c>
      <c r="B545" s="24" t="s">
        <v>105</v>
      </c>
      <c r="C545" s="40">
        <v>4135</v>
      </c>
      <c r="D545" s="24" t="s">
        <v>106</v>
      </c>
      <c r="E545" s="37">
        <v>2633.4</v>
      </c>
    </row>
    <row r="546" spans="1:5" x14ac:dyDescent="0.2">
      <c r="A546" s="23">
        <v>43539</v>
      </c>
      <c r="B546" s="24" t="s">
        <v>105</v>
      </c>
      <c r="C546" s="40">
        <v>4137</v>
      </c>
      <c r="D546" s="24" t="s">
        <v>106</v>
      </c>
      <c r="E546" s="37">
        <v>2632.96</v>
      </c>
    </row>
    <row r="547" spans="1:5" x14ac:dyDescent="0.2">
      <c r="A547" s="23">
        <v>43539</v>
      </c>
      <c r="B547" s="24" t="s">
        <v>105</v>
      </c>
      <c r="C547" s="40">
        <v>4138</v>
      </c>
      <c r="D547" s="24" t="s">
        <v>106</v>
      </c>
      <c r="E547" s="37">
        <v>2487.1</v>
      </c>
    </row>
    <row r="548" spans="1:5" x14ac:dyDescent="0.2">
      <c r="A548" s="23">
        <v>43539</v>
      </c>
      <c r="B548" s="24" t="s">
        <v>105</v>
      </c>
      <c r="C548" s="40">
        <v>4139</v>
      </c>
      <c r="D548" s="24" t="s">
        <v>106</v>
      </c>
      <c r="E548" s="37">
        <v>2252.36</v>
      </c>
    </row>
    <row r="549" spans="1:5" x14ac:dyDescent="0.2">
      <c r="A549" s="23">
        <v>43539</v>
      </c>
      <c r="B549" s="24" t="s">
        <v>105</v>
      </c>
      <c r="C549" s="40">
        <v>4140</v>
      </c>
      <c r="D549" s="24" t="s">
        <v>106</v>
      </c>
      <c r="E549" s="37">
        <v>2206.16</v>
      </c>
    </row>
    <row r="550" spans="1:5" x14ac:dyDescent="0.2">
      <c r="A550" s="23">
        <v>43539</v>
      </c>
      <c r="B550" s="24" t="s">
        <v>105</v>
      </c>
      <c r="C550" s="40">
        <v>4141</v>
      </c>
      <c r="D550" s="24" t="s">
        <v>106</v>
      </c>
      <c r="E550" s="37">
        <v>2271.06</v>
      </c>
    </row>
    <row r="551" spans="1:5" x14ac:dyDescent="0.2">
      <c r="A551" s="23">
        <v>43539</v>
      </c>
      <c r="B551" s="24" t="s">
        <v>105</v>
      </c>
      <c r="C551" s="40">
        <v>4142</v>
      </c>
      <c r="D551" s="24" t="s">
        <v>106</v>
      </c>
      <c r="E551" s="37">
        <v>2201.3200000000002</v>
      </c>
    </row>
    <row r="552" spans="1:5" x14ac:dyDescent="0.2">
      <c r="A552" s="23">
        <v>43539</v>
      </c>
      <c r="B552" s="24" t="s">
        <v>105</v>
      </c>
      <c r="C552" s="40">
        <v>4143</v>
      </c>
      <c r="D552" s="24" t="s">
        <v>106</v>
      </c>
      <c r="E552" s="37">
        <v>2448.16</v>
      </c>
    </row>
    <row r="553" spans="1:5" x14ac:dyDescent="0.2">
      <c r="A553" s="23">
        <v>43539</v>
      </c>
      <c r="B553" s="24" t="s">
        <v>58</v>
      </c>
      <c r="C553" s="40">
        <v>4117</v>
      </c>
      <c r="D553" s="24" t="s">
        <v>28</v>
      </c>
      <c r="E553" s="37">
        <v>54.61</v>
      </c>
    </row>
    <row r="554" spans="1:5" x14ac:dyDescent="0.2">
      <c r="A554" s="23">
        <v>43539</v>
      </c>
      <c r="B554" s="24" t="s">
        <v>13</v>
      </c>
      <c r="C554" s="40">
        <v>4118</v>
      </c>
      <c r="D554" s="24" t="s">
        <v>14</v>
      </c>
      <c r="E554" s="37">
        <v>27.4</v>
      </c>
    </row>
    <row r="555" spans="1:5" x14ac:dyDescent="0.2">
      <c r="A555" s="23">
        <v>43539</v>
      </c>
      <c r="B555" s="24" t="s">
        <v>78</v>
      </c>
      <c r="C555" s="40">
        <v>4136</v>
      </c>
      <c r="D555" s="24" t="s">
        <v>28</v>
      </c>
      <c r="E555" s="37">
        <v>1125.5899999999999</v>
      </c>
    </row>
    <row r="556" spans="1:5" x14ac:dyDescent="0.2">
      <c r="A556" s="23">
        <v>43544</v>
      </c>
      <c r="B556" s="24" t="s">
        <v>34</v>
      </c>
      <c r="C556" s="40">
        <v>3847743</v>
      </c>
      <c r="D556" s="24" t="s">
        <v>8</v>
      </c>
      <c r="E556" s="37">
        <v>-197.12</v>
      </c>
    </row>
    <row r="557" spans="1:5" x14ac:dyDescent="0.2">
      <c r="A557" s="23">
        <v>43546</v>
      </c>
      <c r="B557" s="24" t="s">
        <v>7</v>
      </c>
      <c r="C557" s="40">
        <v>4158</v>
      </c>
      <c r="D557" s="24" t="s">
        <v>65</v>
      </c>
      <c r="E557" s="37">
        <v>59.26</v>
      </c>
    </row>
    <row r="558" spans="1:5" x14ac:dyDescent="0.2">
      <c r="A558" s="23">
        <v>43545</v>
      </c>
      <c r="B558" s="24" t="s">
        <v>99</v>
      </c>
      <c r="C558" s="40">
        <v>4155</v>
      </c>
      <c r="D558" s="24" t="s">
        <v>28</v>
      </c>
      <c r="E558" s="37">
        <v>6995.1</v>
      </c>
    </row>
    <row r="559" spans="1:5" x14ac:dyDescent="0.2">
      <c r="A559" s="23">
        <v>43546</v>
      </c>
      <c r="B559" s="24" t="s">
        <v>99</v>
      </c>
      <c r="C559" s="40">
        <v>4156</v>
      </c>
      <c r="D559" s="24" t="s">
        <v>28</v>
      </c>
      <c r="E559" s="37">
        <v>18840</v>
      </c>
    </row>
    <row r="560" spans="1:5" x14ac:dyDescent="0.2">
      <c r="A560" s="23">
        <v>43545</v>
      </c>
      <c r="B560" s="24" t="s">
        <v>99</v>
      </c>
      <c r="C560" s="40">
        <v>4157</v>
      </c>
      <c r="D560" s="24" t="s">
        <v>28</v>
      </c>
      <c r="E560" s="37">
        <v>13800</v>
      </c>
    </row>
    <row r="561" spans="1:5" x14ac:dyDescent="0.2">
      <c r="A561" s="23">
        <v>43545</v>
      </c>
      <c r="B561" s="24" t="s">
        <v>107</v>
      </c>
      <c r="C561" s="40">
        <v>4145</v>
      </c>
      <c r="D561" s="24" t="s">
        <v>6</v>
      </c>
      <c r="E561" s="37">
        <v>11261.25</v>
      </c>
    </row>
    <row r="562" spans="1:5" x14ac:dyDescent="0.2">
      <c r="A562" s="23">
        <v>43545</v>
      </c>
      <c r="B562" s="24" t="s">
        <v>108</v>
      </c>
      <c r="C562" s="40">
        <v>4148</v>
      </c>
      <c r="D562" s="24" t="s">
        <v>10</v>
      </c>
      <c r="E562" s="37">
        <v>1915.86</v>
      </c>
    </row>
    <row r="563" spans="1:5" x14ac:dyDescent="0.2">
      <c r="A563" s="23">
        <v>43545</v>
      </c>
      <c r="B563" s="24" t="s">
        <v>108</v>
      </c>
      <c r="C563" s="40">
        <v>4149</v>
      </c>
      <c r="D563" s="24" t="s">
        <v>10</v>
      </c>
      <c r="E563" s="37">
        <v>1996.51</v>
      </c>
    </row>
    <row r="564" spans="1:5" x14ac:dyDescent="0.2">
      <c r="A564" s="23">
        <v>43545</v>
      </c>
      <c r="B564" s="24" t="s">
        <v>108</v>
      </c>
      <c r="C564" s="40">
        <v>4150</v>
      </c>
      <c r="D564" s="24" t="s">
        <v>10</v>
      </c>
      <c r="E564" s="37">
        <v>1980.87</v>
      </c>
    </row>
    <row r="565" spans="1:5" x14ac:dyDescent="0.2">
      <c r="A565" s="23">
        <v>43545</v>
      </c>
      <c r="B565" s="24" t="s">
        <v>108</v>
      </c>
      <c r="C565" s="40">
        <v>4151</v>
      </c>
      <c r="D565" s="24" t="s">
        <v>10</v>
      </c>
      <c r="E565" s="37">
        <v>1980.61</v>
      </c>
    </row>
    <row r="566" spans="1:5" x14ac:dyDescent="0.2">
      <c r="A566" s="23">
        <v>43545</v>
      </c>
      <c r="B566" s="24" t="s">
        <v>108</v>
      </c>
      <c r="C566" s="40">
        <v>4152</v>
      </c>
      <c r="D566" s="24" t="s">
        <v>10</v>
      </c>
      <c r="E566" s="37">
        <v>1865.86</v>
      </c>
    </row>
    <row r="567" spans="1:5" x14ac:dyDescent="0.2">
      <c r="A567" s="23">
        <v>43545</v>
      </c>
      <c r="B567" s="24" t="s">
        <v>108</v>
      </c>
      <c r="C567" s="40">
        <v>4154</v>
      </c>
      <c r="D567" s="24" t="s">
        <v>10</v>
      </c>
      <c r="E567" s="37">
        <v>17.03</v>
      </c>
    </row>
    <row r="568" spans="1:5" x14ac:dyDescent="0.2">
      <c r="A568" s="23">
        <v>43545</v>
      </c>
      <c r="B568" s="24" t="s">
        <v>24</v>
      </c>
      <c r="C568" s="40">
        <v>4146</v>
      </c>
      <c r="D568" s="24" t="s">
        <v>25</v>
      </c>
      <c r="E568" s="37">
        <v>4289.84</v>
      </c>
    </row>
    <row r="569" spans="1:5" x14ac:dyDescent="0.2">
      <c r="A569" s="23">
        <v>43545</v>
      </c>
      <c r="B569" s="24" t="s">
        <v>105</v>
      </c>
      <c r="C569" s="40">
        <v>4147</v>
      </c>
      <c r="D569" s="24" t="s">
        <v>33</v>
      </c>
      <c r="E569" s="37">
        <v>2085</v>
      </c>
    </row>
    <row r="570" spans="1:5" x14ac:dyDescent="0.2">
      <c r="A570" s="23">
        <v>43545</v>
      </c>
      <c r="B570" s="24" t="s">
        <v>109</v>
      </c>
      <c r="C570" s="40">
        <v>4153</v>
      </c>
      <c r="D570" s="24" t="s">
        <v>23</v>
      </c>
      <c r="E570" s="37">
        <v>2497.23</v>
      </c>
    </row>
    <row r="571" spans="1:5" customFormat="1" ht="15" x14ac:dyDescent="0.25">
      <c r="A571" s="41">
        <v>43552</v>
      </c>
      <c r="B571" s="40" t="s">
        <v>82</v>
      </c>
      <c r="C571" s="40">
        <v>4161</v>
      </c>
      <c r="D571" s="40" t="s">
        <v>33</v>
      </c>
      <c r="E571" s="19">
        <v>10770.2</v>
      </c>
    </row>
    <row r="572" spans="1:5" customFormat="1" ht="12" customHeight="1" x14ac:dyDescent="0.25">
      <c r="A572" s="41">
        <v>43552</v>
      </c>
      <c r="B572" s="40" t="s">
        <v>67</v>
      </c>
      <c r="C572" s="40">
        <v>4162</v>
      </c>
      <c r="D572" s="40" t="s">
        <v>84</v>
      </c>
      <c r="E572" s="19">
        <v>105</v>
      </c>
    </row>
    <row r="573" spans="1:5" customFormat="1" ht="12" customHeight="1" x14ac:dyDescent="0.25">
      <c r="A573" s="41">
        <v>43552</v>
      </c>
      <c r="B573" s="40" t="s">
        <v>67</v>
      </c>
      <c r="C573" s="40">
        <v>4163</v>
      </c>
      <c r="D573" s="40" t="s">
        <v>84</v>
      </c>
      <c r="E573" s="19">
        <v>95</v>
      </c>
    </row>
    <row r="574" spans="1:5" customFormat="1" ht="12" customHeight="1" x14ac:dyDescent="0.25">
      <c r="A574" s="41">
        <v>43552</v>
      </c>
      <c r="B574" s="40" t="s">
        <v>9</v>
      </c>
      <c r="C574" s="40">
        <v>4164</v>
      </c>
      <c r="D574" s="40" t="s">
        <v>10</v>
      </c>
      <c r="E574" s="19">
        <v>98.7</v>
      </c>
    </row>
    <row r="575" spans="1:5" customFormat="1" ht="12" customHeight="1" x14ac:dyDescent="0.25">
      <c r="A575" s="41">
        <v>43552</v>
      </c>
      <c r="B575" s="40" t="s">
        <v>39</v>
      </c>
      <c r="C575" s="40">
        <v>4165</v>
      </c>
      <c r="D575" s="40" t="s">
        <v>40</v>
      </c>
      <c r="E575" s="19">
        <v>879.73</v>
      </c>
    </row>
    <row r="576" spans="1:5" customFormat="1" ht="12" customHeight="1" x14ac:dyDescent="0.25">
      <c r="A576" s="41">
        <v>43552</v>
      </c>
      <c r="B576" s="40" t="s">
        <v>82</v>
      </c>
      <c r="C576" s="40">
        <v>4166</v>
      </c>
      <c r="D576" s="40" t="s">
        <v>33</v>
      </c>
      <c r="E576" s="19">
        <v>3134.12</v>
      </c>
    </row>
    <row r="577" spans="1:5" customFormat="1" ht="12" customHeight="1" x14ac:dyDescent="0.25">
      <c r="A577" s="41">
        <v>43552</v>
      </c>
      <c r="B577" s="40" t="s">
        <v>55</v>
      </c>
      <c r="C577" s="40">
        <v>4167</v>
      </c>
      <c r="D577" s="40" t="s">
        <v>23</v>
      </c>
      <c r="E577" s="19">
        <v>2719.4</v>
      </c>
    </row>
    <row r="578" spans="1:5" customFormat="1" ht="12" customHeight="1" x14ac:dyDescent="0.25">
      <c r="A578" s="41">
        <v>43552</v>
      </c>
      <c r="B578" s="40" t="s">
        <v>42</v>
      </c>
      <c r="C578" s="40">
        <v>4168</v>
      </c>
      <c r="D578" s="40" t="s">
        <v>43</v>
      </c>
      <c r="E578" s="19">
        <v>148.5</v>
      </c>
    </row>
    <row r="579" spans="1:5" x14ac:dyDescent="0.2">
      <c r="A579" s="23"/>
      <c r="B579" s="24"/>
      <c r="C579" s="40"/>
      <c r="D579" s="24"/>
      <c r="E579" s="37"/>
    </row>
    <row r="580" spans="1:5" x14ac:dyDescent="0.2">
      <c r="A580" s="23"/>
      <c r="B580" s="24"/>
      <c r="C580" s="40"/>
      <c r="D580" s="24"/>
      <c r="E580" s="37"/>
    </row>
    <row r="581" spans="1:5" x14ac:dyDescent="0.2">
      <c r="A581" s="23"/>
      <c r="B581" s="24"/>
      <c r="C581" s="21"/>
      <c r="D581" s="24"/>
      <c r="E581" s="28">
        <f>SUM(E244:E580)</f>
        <v>870628.98999999987</v>
      </c>
    </row>
    <row r="582" spans="1:5" x14ac:dyDescent="0.2">
      <c r="A582" s="23"/>
      <c r="B582" s="24"/>
      <c r="C582" s="21"/>
      <c r="D582" s="24"/>
      <c r="E582" s="25"/>
    </row>
    <row r="583" spans="1:5" x14ac:dyDescent="0.2">
      <c r="A583" s="23"/>
      <c r="B583" s="24"/>
      <c r="C583" s="21"/>
      <c r="D583" s="24"/>
      <c r="E583" s="25"/>
    </row>
    <row r="584" spans="1:5" x14ac:dyDescent="0.2">
      <c r="A584" s="23"/>
      <c r="B584" s="24"/>
      <c r="C584" s="21"/>
      <c r="D584" s="24" t="s">
        <v>512</v>
      </c>
      <c r="E584" s="37">
        <f>E581</f>
        <v>870628.98999999987</v>
      </c>
    </row>
    <row r="585" spans="1:5" x14ac:dyDescent="0.2">
      <c r="A585" s="23"/>
      <c r="B585" s="24"/>
      <c r="C585" s="21"/>
      <c r="D585" s="24" t="s">
        <v>513</v>
      </c>
      <c r="E585" s="37">
        <f>E239</f>
        <v>5415769.5199999977</v>
      </c>
    </row>
    <row r="586" spans="1:5" x14ac:dyDescent="0.2">
      <c r="A586" s="23"/>
      <c r="B586" s="24"/>
      <c r="C586" s="21"/>
      <c r="D586" s="24"/>
      <c r="E586" s="25"/>
    </row>
    <row r="587" spans="1:5" ht="13.5" x14ac:dyDescent="0.25">
      <c r="A587" s="23"/>
      <c r="B587" s="24"/>
      <c r="C587" s="21"/>
      <c r="D587" s="38" t="s">
        <v>514</v>
      </c>
      <c r="E587" s="39">
        <f>SUM(E584:E586)</f>
        <v>6286398.5099999979</v>
      </c>
    </row>
    <row r="589" spans="1:5" x14ac:dyDescent="0.2">
      <c r="E589" s="19"/>
    </row>
    <row r="593" spans="5:5" x14ac:dyDescent="0.2">
      <c r="E593" s="22"/>
    </row>
  </sheetData>
  <mergeCells count="1">
    <mergeCell ref="A2:E3"/>
  </mergeCells>
  <conditionalFormatting sqref="C581:C1048576 C4:C6 C238:C263">
    <cfRule type="duplicateValues" dxfId="0" priority="4"/>
  </conditionalFormatting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60"/>
  <sheetViews>
    <sheetView topLeftCell="A351" workbookViewId="0">
      <selection activeCell="Q357" sqref="Q357"/>
    </sheetView>
  </sheetViews>
  <sheetFormatPr defaultRowHeight="15" x14ac:dyDescent="0.25"/>
  <cols>
    <col min="1" max="1" width="9.7109375" bestFit="1" customWidth="1"/>
    <col min="2" max="5" width="10.7109375" bestFit="1" customWidth="1"/>
    <col min="6" max="6" width="11.5703125" bestFit="1" customWidth="1"/>
    <col min="7" max="7" width="10.7109375" bestFit="1" customWidth="1"/>
    <col min="8" max="8" width="9.28515625" bestFit="1" customWidth="1"/>
    <col min="9" max="9" width="9.7109375" bestFit="1" customWidth="1"/>
    <col min="10" max="10" width="11.28515625" bestFit="1" customWidth="1"/>
    <col min="11" max="11" width="9.7109375" bestFit="1" customWidth="1"/>
    <col min="12" max="12" width="9.28515625" bestFit="1" customWidth="1"/>
    <col min="13" max="13" width="9.7109375" bestFit="1" customWidth="1"/>
  </cols>
  <sheetData>
    <row r="5" spans="1:13" x14ac:dyDescent="0.25">
      <c r="A5" s="1">
        <v>43376</v>
      </c>
      <c r="B5" s="1">
        <v>43390</v>
      </c>
      <c r="C5" s="1">
        <v>43404</v>
      </c>
      <c r="D5" s="1">
        <v>43418</v>
      </c>
      <c r="E5" s="1">
        <v>43432</v>
      </c>
      <c r="F5" s="1">
        <v>43446</v>
      </c>
      <c r="G5" s="1">
        <v>43460</v>
      </c>
      <c r="H5" s="1">
        <v>43474</v>
      </c>
      <c r="I5" s="1">
        <v>43488</v>
      </c>
      <c r="J5" s="1">
        <v>43502</v>
      </c>
      <c r="K5" s="1">
        <v>43516</v>
      </c>
      <c r="L5" s="1">
        <v>43530</v>
      </c>
      <c r="M5" s="1">
        <v>43544</v>
      </c>
    </row>
    <row r="6" spans="1:13" x14ac:dyDescent="0.25">
      <c r="G6" t="s">
        <v>110</v>
      </c>
    </row>
    <row r="9" spans="1:13" x14ac:dyDescent="0.25">
      <c r="A9">
        <v>6375.75</v>
      </c>
      <c r="B9">
        <v>6375.75</v>
      </c>
      <c r="C9">
        <v>6375.75</v>
      </c>
      <c r="D9">
        <v>6375.75</v>
      </c>
      <c r="E9">
        <v>6375.75</v>
      </c>
      <c r="F9">
        <v>6375.75</v>
      </c>
      <c r="G9">
        <v>6375.75</v>
      </c>
      <c r="H9">
        <v>6375.75</v>
      </c>
      <c r="I9">
        <v>6375.75</v>
      </c>
      <c r="J9">
        <v>6375.75</v>
      </c>
      <c r="K9">
        <v>6375.75</v>
      </c>
      <c r="L9">
        <v>6375.75</v>
      </c>
      <c r="M9">
        <v>6375.75</v>
      </c>
    </row>
    <row r="10" spans="1:13" x14ac:dyDescent="0.25">
      <c r="H10">
        <v>0</v>
      </c>
      <c r="I10">
        <v>3187.87</v>
      </c>
      <c r="J10">
        <v>5738.17</v>
      </c>
      <c r="K10">
        <v>5738.17</v>
      </c>
      <c r="L10">
        <v>5738.17</v>
      </c>
      <c r="M10">
        <v>5738.17</v>
      </c>
    </row>
    <row r="11" spans="1:13" x14ac:dyDescent="0.25">
      <c r="A11">
        <v>1538.47</v>
      </c>
      <c r="B11">
        <v>1538.47</v>
      </c>
      <c r="C11">
        <v>1538.47</v>
      </c>
      <c r="D11">
        <v>1538.47</v>
      </c>
      <c r="E11">
        <v>1538.47</v>
      </c>
      <c r="F11">
        <v>3615.4179999999997</v>
      </c>
      <c r="G11">
        <v>1730.78</v>
      </c>
      <c r="H11">
        <v>1730.78</v>
      </c>
      <c r="I11">
        <v>1730.78</v>
      </c>
      <c r="J11">
        <v>1730.78</v>
      </c>
      <c r="K11">
        <v>1730.78</v>
      </c>
      <c r="L11">
        <v>1730.78</v>
      </c>
      <c r="M11">
        <v>1730.78</v>
      </c>
    </row>
    <row r="12" spans="1:13" x14ac:dyDescent="0.25">
      <c r="A12">
        <v>6375.75</v>
      </c>
      <c r="B12">
        <v>6375.75</v>
      </c>
      <c r="C12">
        <v>6375.75</v>
      </c>
      <c r="D12">
        <v>6375.75</v>
      </c>
      <c r="E12">
        <v>6375.75</v>
      </c>
      <c r="F12">
        <v>6375.75</v>
      </c>
      <c r="G12">
        <v>6375.75</v>
      </c>
      <c r="H12">
        <v>6375.75</v>
      </c>
      <c r="I12">
        <v>13289.46</v>
      </c>
      <c r="J12">
        <v>1170.82</v>
      </c>
      <c r="K12">
        <v>0</v>
      </c>
      <c r="L12">
        <v>0</v>
      </c>
      <c r="M12">
        <v>0</v>
      </c>
    </row>
    <row r="13" spans="1:13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5" spans="1:13" x14ac:dyDescent="0.25">
      <c r="A15">
        <v>14289.970000000001</v>
      </c>
      <c r="B15">
        <v>14289.970000000001</v>
      </c>
      <c r="C15">
        <v>14289.970000000001</v>
      </c>
      <c r="D15">
        <v>14289.970000000001</v>
      </c>
      <c r="E15">
        <v>14289.970000000001</v>
      </c>
      <c r="F15">
        <v>16366.918</v>
      </c>
      <c r="G15">
        <v>14482.279999999999</v>
      </c>
      <c r="H15">
        <v>14482.279999999999</v>
      </c>
      <c r="I15">
        <v>24583.86</v>
      </c>
      <c r="J15">
        <v>15015.52</v>
      </c>
      <c r="K15">
        <v>13844.7</v>
      </c>
      <c r="L15">
        <v>13844.7</v>
      </c>
      <c r="M15">
        <v>13844.7</v>
      </c>
    </row>
    <row r="19" spans="1:13" x14ac:dyDescent="0.25">
      <c r="A19">
        <v>3641.53</v>
      </c>
      <c r="B19">
        <v>3641.53</v>
      </c>
      <c r="C19">
        <v>3641.53</v>
      </c>
      <c r="D19">
        <v>3641.53</v>
      </c>
      <c r="E19">
        <v>3641.53</v>
      </c>
      <c r="F19">
        <v>3641.53</v>
      </c>
      <c r="G19">
        <v>3718.46</v>
      </c>
      <c r="H19">
        <v>3718.46</v>
      </c>
      <c r="I19">
        <v>3718.46</v>
      </c>
      <c r="J19">
        <v>3718.46</v>
      </c>
      <c r="K19">
        <v>3718.46</v>
      </c>
      <c r="L19">
        <v>3718.46</v>
      </c>
      <c r="M19">
        <v>3718.46</v>
      </c>
    </row>
    <row r="20" spans="1:13" x14ac:dyDescent="0.25">
      <c r="A20">
        <v>2194.5</v>
      </c>
      <c r="B20">
        <v>2194.5</v>
      </c>
      <c r="C20">
        <v>2194.5</v>
      </c>
      <c r="D20">
        <v>2194.5</v>
      </c>
      <c r="E20">
        <v>2194.5</v>
      </c>
      <c r="F20">
        <v>2194.5</v>
      </c>
      <c r="G20">
        <v>2194.5</v>
      </c>
      <c r="H20">
        <v>2194.5</v>
      </c>
      <c r="I20">
        <v>2194.5</v>
      </c>
      <c r="J20">
        <v>2194.5</v>
      </c>
      <c r="K20">
        <v>2194.5</v>
      </c>
      <c r="L20">
        <v>2194.5</v>
      </c>
      <c r="M20">
        <v>2194.5</v>
      </c>
    </row>
    <row r="21" spans="1:13" x14ac:dyDescent="0.25">
      <c r="A21">
        <v>2518.16</v>
      </c>
      <c r="B21">
        <v>2518.16</v>
      </c>
      <c r="C21">
        <v>2518.16</v>
      </c>
      <c r="D21">
        <v>2518.16</v>
      </c>
      <c r="E21">
        <v>2518.16</v>
      </c>
      <c r="F21">
        <v>2518.16</v>
      </c>
      <c r="G21">
        <v>2518.16</v>
      </c>
      <c r="H21">
        <v>2518.16</v>
      </c>
      <c r="I21">
        <v>2535.2800000000002</v>
      </c>
      <c r="J21">
        <v>2542.61</v>
      </c>
      <c r="K21">
        <v>2542.61</v>
      </c>
      <c r="L21">
        <v>2542.61</v>
      </c>
      <c r="M21">
        <v>2542.61</v>
      </c>
    </row>
    <row r="22" spans="1:13" x14ac:dyDescent="0.25">
      <c r="A22">
        <v>1298.1300000000001</v>
      </c>
      <c r="B22">
        <v>1298.1300000000001</v>
      </c>
      <c r="C22">
        <v>1298.1300000000001</v>
      </c>
      <c r="D22">
        <v>1298.1300000000001</v>
      </c>
      <c r="E22">
        <v>1298.1300000000001</v>
      </c>
      <c r="F22">
        <v>1298.1300000000001</v>
      </c>
      <c r="G22">
        <v>1413.52</v>
      </c>
      <c r="H22">
        <v>1413.52</v>
      </c>
      <c r="I22">
        <v>1413.52</v>
      </c>
      <c r="J22">
        <v>1413.52</v>
      </c>
      <c r="K22">
        <v>1413.52</v>
      </c>
      <c r="L22">
        <v>1413.52</v>
      </c>
      <c r="M22">
        <v>1413.52</v>
      </c>
    </row>
    <row r="23" spans="1:13" x14ac:dyDescent="0.25">
      <c r="A23">
        <v>2339.91</v>
      </c>
      <c r="B23">
        <v>2339.91</v>
      </c>
      <c r="C23">
        <v>2339.91</v>
      </c>
      <c r="D23">
        <v>2339.91</v>
      </c>
      <c r="E23">
        <v>2339.91</v>
      </c>
      <c r="F23">
        <v>2339.91</v>
      </c>
      <c r="G23">
        <v>2339.91</v>
      </c>
      <c r="H23">
        <v>2339.91</v>
      </c>
      <c r="I23">
        <v>2339.91</v>
      </c>
      <c r="J23">
        <v>2339.91</v>
      </c>
      <c r="K23">
        <v>2339.91</v>
      </c>
      <c r="L23">
        <v>2339.91</v>
      </c>
      <c r="M23">
        <v>2339.91</v>
      </c>
    </row>
    <row r="24" spans="1:13" x14ac:dyDescent="0.25">
      <c r="A24">
        <v>1649.09</v>
      </c>
      <c r="B24">
        <v>1649.09</v>
      </c>
      <c r="C24">
        <v>1649.09</v>
      </c>
      <c r="D24">
        <v>1649.09</v>
      </c>
      <c r="E24">
        <v>1649.09</v>
      </c>
      <c r="F24">
        <v>1649.09</v>
      </c>
      <c r="G24">
        <v>1764.48</v>
      </c>
      <c r="H24">
        <v>1764.48</v>
      </c>
      <c r="I24">
        <v>1764.48</v>
      </c>
      <c r="J24">
        <v>1764.48</v>
      </c>
      <c r="K24">
        <v>1764.48</v>
      </c>
      <c r="L24">
        <v>1764.48</v>
      </c>
      <c r="M24">
        <v>1764.48</v>
      </c>
    </row>
    <row r="25" spans="1:13" x14ac:dyDescent="0.25">
      <c r="A25">
        <v>1666.1</v>
      </c>
      <c r="B25">
        <v>1666.1</v>
      </c>
      <c r="C25">
        <v>1666.1</v>
      </c>
      <c r="D25">
        <v>1666.1</v>
      </c>
      <c r="E25">
        <v>1666.1</v>
      </c>
      <c r="F25">
        <v>1666.1</v>
      </c>
      <c r="G25">
        <v>1666.1</v>
      </c>
      <c r="H25">
        <v>1666.1</v>
      </c>
      <c r="I25">
        <v>1666.1</v>
      </c>
      <c r="J25">
        <v>1666.1</v>
      </c>
      <c r="K25">
        <v>1666.1</v>
      </c>
      <c r="L25">
        <v>1666.1</v>
      </c>
      <c r="M25">
        <v>1666.1</v>
      </c>
    </row>
    <row r="26" spans="1:13" x14ac:dyDescent="0.25">
      <c r="A26">
        <v>1237.74</v>
      </c>
      <c r="B26">
        <v>1237.74</v>
      </c>
      <c r="C26">
        <v>1237.74</v>
      </c>
      <c r="D26">
        <v>1237.74</v>
      </c>
      <c r="E26">
        <v>1237.74</v>
      </c>
      <c r="F26">
        <v>1237.74</v>
      </c>
      <c r="G26">
        <v>1353.13</v>
      </c>
      <c r="H26">
        <v>1353.13</v>
      </c>
      <c r="I26">
        <v>1353.13</v>
      </c>
      <c r="J26">
        <v>1353.13</v>
      </c>
      <c r="K26">
        <v>1353.13</v>
      </c>
      <c r="L26">
        <v>1353.13</v>
      </c>
      <c r="M26">
        <v>1353.13</v>
      </c>
    </row>
    <row r="27" spans="1:13" x14ac:dyDescent="0.25">
      <c r="A27">
        <v>1917.31</v>
      </c>
      <c r="B27">
        <v>1917.31</v>
      </c>
      <c r="C27">
        <v>1917.31</v>
      </c>
      <c r="D27">
        <v>1917.31</v>
      </c>
      <c r="E27">
        <v>1917.31</v>
      </c>
      <c r="F27">
        <v>1917.31</v>
      </c>
      <c r="G27">
        <v>1917.31</v>
      </c>
      <c r="H27">
        <v>1917.31</v>
      </c>
      <c r="I27">
        <v>1917.31</v>
      </c>
      <c r="J27">
        <v>1917.31</v>
      </c>
      <c r="K27">
        <v>1917.31</v>
      </c>
      <c r="L27">
        <v>1917.31</v>
      </c>
      <c r="M27">
        <v>1917.31</v>
      </c>
    </row>
    <row r="28" spans="1:13" x14ac:dyDescent="0.25">
      <c r="A28">
        <v>1538.47</v>
      </c>
      <c r="B28">
        <v>1538.47</v>
      </c>
      <c r="C28">
        <v>1444.62</v>
      </c>
      <c r="D28">
        <v>892.32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1" spans="1:13" x14ac:dyDescent="0.25">
      <c r="A31">
        <v>20000.940000000002</v>
      </c>
      <c r="B31">
        <v>20000.940000000002</v>
      </c>
      <c r="C31">
        <v>19907.09</v>
      </c>
      <c r="D31">
        <v>19354.79</v>
      </c>
      <c r="E31">
        <v>18462.47</v>
      </c>
      <c r="F31">
        <v>18462.47</v>
      </c>
      <c r="G31">
        <v>18885.57</v>
      </c>
      <c r="H31">
        <v>18885.57</v>
      </c>
      <c r="I31">
        <v>18902.690000000002</v>
      </c>
      <c r="J31">
        <v>18910.02</v>
      </c>
      <c r="K31">
        <v>18910.02</v>
      </c>
      <c r="L31">
        <v>18910.02</v>
      </c>
      <c r="M31">
        <v>18910.02</v>
      </c>
    </row>
    <row r="35" spans="1:13" x14ac:dyDescent="0.25">
      <c r="A35">
        <v>5142.0600000000004</v>
      </c>
      <c r="B35">
        <v>5142.0600000000004</v>
      </c>
      <c r="C35">
        <v>5142.0600000000004</v>
      </c>
      <c r="D35">
        <v>5142.0600000000004</v>
      </c>
      <c r="E35">
        <v>5142.0600000000004</v>
      </c>
      <c r="F35">
        <v>5142.0600000000004</v>
      </c>
      <c r="G35">
        <v>5142.0600000000004</v>
      </c>
      <c r="H35">
        <v>5142.0600000000004</v>
      </c>
      <c r="I35">
        <v>5222.84</v>
      </c>
      <c r="J35">
        <v>5257.45</v>
      </c>
      <c r="K35">
        <v>5257.45</v>
      </c>
      <c r="L35">
        <v>5257.45</v>
      </c>
      <c r="M35">
        <v>5257.45</v>
      </c>
    </row>
    <row r="36" spans="1:13" x14ac:dyDescent="0.25">
      <c r="A36">
        <v>2499.52</v>
      </c>
      <c r="B36">
        <v>2499.52</v>
      </c>
      <c r="C36">
        <v>2499.52</v>
      </c>
      <c r="D36">
        <v>2499.52</v>
      </c>
      <c r="E36">
        <v>2499.52</v>
      </c>
      <c r="F36">
        <v>2499.52</v>
      </c>
      <c r="G36">
        <v>2499.52</v>
      </c>
      <c r="H36">
        <v>2499.52</v>
      </c>
      <c r="I36">
        <v>2499.52</v>
      </c>
      <c r="J36">
        <v>2499.52</v>
      </c>
      <c r="K36">
        <v>2614.91</v>
      </c>
      <c r="L36">
        <v>2614.91</v>
      </c>
      <c r="M36">
        <v>2614.91</v>
      </c>
    </row>
    <row r="37" spans="1:13" x14ac:dyDescent="0.25">
      <c r="A37">
        <v>2834.34</v>
      </c>
      <c r="B37">
        <v>2834.34</v>
      </c>
      <c r="C37">
        <v>2834.34</v>
      </c>
      <c r="D37">
        <v>2834.34</v>
      </c>
      <c r="E37">
        <v>2834.34</v>
      </c>
      <c r="F37">
        <v>2834.34</v>
      </c>
      <c r="G37">
        <v>2834.34</v>
      </c>
      <c r="H37">
        <v>2834.34</v>
      </c>
      <c r="I37">
        <v>2888.19</v>
      </c>
      <c r="J37">
        <v>2911.27</v>
      </c>
      <c r="K37">
        <v>2911.27</v>
      </c>
      <c r="L37">
        <v>2911.27</v>
      </c>
      <c r="M37">
        <v>2911.27</v>
      </c>
    </row>
    <row r="38" spans="1:13" x14ac:dyDescent="0.25">
      <c r="A38">
        <v>1983.45</v>
      </c>
      <c r="B38">
        <v>1983.45</v>
      </c>
      <c r="C38">
        <v>1983.45</v>
      </c>
      <c r="D38">
        <v>1983.45</v>
      </c>
      <c r="E38">
        <v>1983.45</v>
      </c>
      <c r="F38">
        <v>1983.45</v>
      </c>
      <c r="G38">
        <v>1983.45</v>
      </c>
      <c r="H38">
        <v>1983.45</v>
      </c>
      <c r="I38">
        <v>2013.45</v>
      </c>
      <c r="J38">
        <v>2050.9499999999998</v>
      </c>
      <c r="K38">
        <v>2313.4499999999998</v>
      </c>
      <c r="L38">
        <v>2253.4499999999998</v>
      </c>
      <c r="M38">
        <v>2013.45</v>
      </c>
    </row>
    <row r="39" spans="1:13" x14ac:dyDescent="0.25">
      <c r="A39">
        <v>2178.86</v>
      </c>
      <c r="B39">
        <v>2178.86</v>
      </c>
      <c r="C39">
        <v>2178.86</v>
      </c>
      <c r="D39">
        <v>2178.86</v>
      </c>
      <c r="E39">
        <v>2178.86</v>
      </c>
      <c r="F39">
        <v>2178.86</v>
      </c>
      <c r="G39">
        <v>2255.79</v>
      </c>
      <c r="H39">
        <v>2255.79</v>
      </c>
      <c r="I39">
        <v>2255.79</v>
      </c>
      <c r="J39">
        <v>2255.79</v>
      </c>
      <c r="K39">
        <v>2255.79</v>
      </c>
      <c r="L39">
        <v>2255.79</v>
      </c>
      <c r="M39">
        <v>2255.79</v>
      </c>
    </row>
    <row r="40" spans="1:13" x14ac:dyDescent="0.25">
      <c r="E40">
        <v>0</v>
      </c>
      <c r="F40">
        <v>0</v>
      </c>
      <c r="G40">
        <v>0</v>
      </c>
      <c r="H40">
        <v>0</v>
      </c>
      <c r="I40">
        <v>269.29000000000002</v>
      </c>
      <c r="J40">
        <v>1211.81</v>
      </c>
      <c r="K40">
        <v>1211.54</v>
      </c>
      <c r="L40">
        <v>1211.54</v>
      </c>
      <c r="M40">
        <v>1211.54</v>
      </c>
    </row>
    <row r="41" spans="1:13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3" spans="1:13" x14ac:dyDescent="0.25">
      <c r="A43">
        <v>14638.230000000001</v>
      </c>
      <c r="B43">
        <v>14638.230000000001</v>
      </c>
      <c r="C43">
        <v>14638.230000000001</v>
      </c>
      <c r="D43">
        <v>14638.230000000001</v>
      </c>
      <c r="E43">
        <v>14638.230000000001</v>
      </c>
      <c r="F43">
        <v>14638.230000000001</v>
      </c>
      <c r="G43">
        <v>14715.16</v>
      </c>
      <c r="H43">
        <v>14715.16</v>
      </c>
      <c r="I43">
        <v>15149.080000000002</v>
      </c>
      <c r="J43">
        <v>16186.789999999999</v>
      </c>
      <c r="K43">
        <v>16564.41</v>
      </c>
      <c r="L43">
        <v>16504.41</v>
      </c>
      <c r="M43">
        <v>16264.41</v>
      </c>
    </row>
    <row r="47" spans="1:13" x14ac:dyDescent="0.25">
      <c r="A47">
        <v>2220.5500000000002</v>
      </c>
      <c r="B47">
        <v>2220.5500000000002</v>
      </c>
      <c r="C47">
        <v>2220.5500000000002</v>
      </c>
      <c r="D47">
        <v>2220.5500000000002</v>
      </c>
      <c r="E47">
        <v>2220.5500000000002</v>
      </c>
      <c r="F47">
        <v>2220.5500000000002</v>
      </c>
      <c r="G47">
        <v>2605.17</v>
      </c>
      <c r="H47">
        <v>2605.17</v>
      </c>
      <c r="I47">
        <v>2605.17</v>
      </c>
      <c r="J47">
        <v>2605.17</v>
      </c>
      <c r="K47">
        <v>2605.17</v>
      </c>
      <c r="L47">
        <v>2605.17</v>
      </c>
      <c r="M47">
        <v>2605.17</v>
      </c>
    </row>
    <row r="48" spans="1:13" x14ac:dyDescent="0.25">
      <c r="A48">
        <v>1333.05</v>
      </c>
      <c r="B48">
        <v>1333.05</v>
      </c>
      <c r="C48">
        <v>1333.05</v>
      </c>
      <c r="D48">
        <v>1333.05</v>
      </c>
      <c r="E48">
        <v>1333.05</v>
      </c>
      <c r="F48">
        <v>1333.05</v>
      </c>
      <c r="G48">
        <v>1333.05</v>
      </c>
      <c r="H48">
        <v>1333.05</v>
      </c>
      <c r="I48">
        <v>1400.37</v>
      </c>
      <c r="J48">
        <v>1429.21</v>
      </c>
      <c r="K48">
        <v>1429.21</v>
      </c>
      <c r="L48">
        <v>1429.21</v>
      </c>
      <c r="M48">
        <v>1429.21</v>
      </c>
    </row>
    <row r="49" spans="1:13" x14ac:dyDescent="0.25">
      <c r="A49">
        <v>1786.08</v>
      </c>
      <c r="B49">
        <v>1786.08</v>
      </c>
      <c r="C49">
        <v>1786.08</v>
      </c>
      <c r="D49">
        <v>1786.08</v>
      </c>
      <c r="E49">
        <v>1786.08</v>
      </c>
      <c r="F49">
        <v>1786.08</v>
      </c>
      <c r="G49">
        <v>1786.08</v>
      </c>
      <c r="H49">
        <v>1786.08</v>
      </c>
      <c r="I49">
        <v>1839.93</v>
      </c>
      <c r="J49">
        <v>1863.01</v>
      </c>
      <c r="K49">
        <v>1863.01</v>
      </c>
      <c r="L49">
        <v>1863.01</v>
      </c>
      <c r="M49">
        <v>1863.01</v>
      </c>
    </row>
    <row r="50" spans="1:13" x14ac:dyDescent="0.25">
      <c r="A50">
        <v>1080.93</v>
      </c>
      <c r="B50">
        <v>1080.93</v>
      </c>
      <c r="C50">
        <v>1080.93</v>
      </c>
      <c r="D50">
        <v>1080.93</v>
      </c>
      <c r="E50">
        <v>1080.93</v>
      </c>
      <c r="F50">
        <v>1080.93</v>
      </c>
      <c r="G50">
        <v>1107.8599999999999</v>
      </c>
      <c r="H50">
        <v>1107.8599999999999</v>
      </c>
      <c r="I50">
        <v>1119.4000000000001</v>
      </c>
      <c r="J50">
        <v>1223.25</v>
      </c>
      <c r="K50">
        <v>1223.25</v>
      </c>
      <c r="L50">
        <v>1261.72</v>
      </c>
      <c r="M50">
        <v>1300.18</v>
      </c>
    </row>
    <row r="51" spans="1:13" x14ac:dyDescent="0.25">
      <c r="A51">
        <v>3641.53</v>
      </c>
      <c r="B51">
        <v>3641.53</v>
      </c>
      <c r="C51">
        <v>12745.36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3" spans="1:13" x14ac:dyDescent="0.25">
      <c r="A53">
        <v>10062.140000000001</v>
      </c>
      <c r="B53">
        <v>10062.140000000001</v>
      </c>
      <c r="C53">
        <v>19165.97</v>
      </c>
      <c r="D53">
        <v>6420.6100000000006</v>
      </c>
      <c r="E53">
        <v>6420.6100000000006</v>
      </c>
      <c r="F53">
        <v>6420.6100000000006</v>
      </c>
      <c r="G53">
        <v>6832.16</v>
      </c>
      <c r="H53">
        <v>6832.16</v>
      </c>
      <c r="I53">
        <v>6964.8700000000008</v>
      </c>
      <c r="J53">
        <v>7120.64</v>
      </c>
      <c r="K53">
        <v>7120.64</v>
      </c>
      <c r="L53">
        <v>7159.1100000000006</v>
      </c>
      <c r="M53">
        <v>7197.5700000000006</v>
      </c>
    </row>
    <row r="57" spans="1:13" x14ac:dyDescent="0.25">
      <c r="A57">
        <v>3641.53</v>
      </c>
      <c r="B57">
        <v>3641.53</v>
      </c>
      <c r="C57">
        <v>3641.53</v>
      </c>
      <c r="D57">
        <v>3641.53</v>
      </c>
      <c r="E57">
        <v>3641.53</v>
      </c>
      <c r="F57">
        <v>3641.53</v>
      </c>
      <c r="G57">
        <v>3641.53</v>
      </c>
      <c r="H57">
        <v>3641.53</v>
      </c>
      <c r="I57">
        <v>3695.38</v>
      </c>
      <c r="J57">
        <v>3718.46</v>
      </c>
      <c r="K57">
        <v>3718.46</v>
      </c>
      <c r="L57">
        <v>3718.46</v>
      </c>
      <c r="M57">
        <v>3718.46</v>
      </c>
    </row>
    <row r="58" spans="1:13" x14ac:dyDescent="0.25">
      <c r="A58">
        <v>2518.16</v>
      </c>
      <c r="B58">
        <v>2518.16</v>
      </c>
      <c r="C58">
        <v>2518.16</v>
      </c>
      <c r="D58">
        <v>2518.16</v>
      </c>
      <c r="E58">
        <v>2518.16</v>
      </c>
      <c r="F58">
        <v>2518.16</v>
      </c>
      <c r="G58">
        <v>2652.78</v>
      </c>
      <c r="H58">
        <v>2652.78</v>
      </c>
      <c r="I58">
        <v>2652.78</v>
      </c>
      <c r="J58">
        <v>2652.78</v>
      </c>
      <c r="K58">
        <v>2652.78</v>
      </c>
      <c r="L58">
        <v>2652.78</v>
      </c>
      <c r="M58">
        <v>2652.78</v>
      </c>
    </row>
    <row r="59" spans="1:13" x14ac:dyDescent="0.25">
      <c r="A59">
        <v>2195.92</v>
      </c>
      <c r="B59">
        <v>2195.92</v>
      </c>
      <c r="C59">
        <v>2195.92</v>
      </c>
      <c r="D59">
        <v>2195.92</v>
      </c>
      <c r="E59">
        <v>2195.92</v>
      </c>
      <c r="F59">
        <v>2195.92</v>
      </c>
      <c r="G59">
        <v>2292.08</v>
      </c>
      <c r="H59">
        <v>2292.08</v>
      </c>
      <c r="I59">
        <v>2292.08</v>
      </c>
      <c r="J59">
        <v>2292.08</v>
      </c>
      <c r="K59">
        <v>2292.08</v>
      </c>
      <c r="L59">
        <v>2292.08</v>
      </c>
      <c r="M59">
        <v>2292.08</v>
      </c>
    </row>
    <row r="60" spans="1:13" x14ac:dyDescent="0.25">
      <c r="A60">
        <v>2180.96</v>
      </c>
      <c r="B60">
        <v>2180.96</v>
      </c>
      <c r="C60">
        <v>2180.96</v>
      </c>
      <c r="D60">
        <v>2180.96</v>
      </c>
      <c r="E60">
        <v>2180.96</v>
      </c>
      <c r="F60">
        <v>2180.96</v>
      </c>
      <c r="G60">
        <v>2180.96</v>
      </c>
      <c r="H60">
        <v>2180.96</v>
      </c>
      <c r="I60">
        <v>2180.96</v>
      </c>
      <c r="J60">
        <v>2180.96</v>
      </c>
      <c r="K60">
        <v>2180.96</v>
      </c>
      <c r="L60">
        <v>2180.96</v>
      </c>
      <c r="M60">
        <v>2180.96</v>
      </c>
    </row>
    <row r="61" spans="1:13" x14ac:dyDescent="0.25">
      <c r="A61">
        <v>1820.31</v>
      </c>
      <c r="B61">
        <v>1820.31</v>
      </c>
      <c r="C61">
        <v>1820.31</v>
      </c>
      <c r="D61">
        <v>1820.31</v>
      </c>
      <c r="E61">
        <v>1820.31</v>
      </c>
      <c r="F61">
        <v>1820.31</v>
      </c>
      <c r="G61">
        <v>1820.31</v>
      </c>
      <c r="H61">
        <v>1820.31</v>
      </c>
      <c r="I61">
        <v>1820.31</v>
      </c>
      <c r="J61">
        <v>1820.31</v>
      </c>
      <c r="K61">
        <v>1820.31</v>
      </c>
      <c r="L61">
        <v>1820.31</v>
      </c>
      <c r="M61">
        <v>1820.31</v>
      </c>
    </row>
    <row r="62" spans="1:13" x14ac:dyDescent="0.25">
      <c r="A62">
        <v>2046.43</v>
      </c>
      <c r="B62">
        <v>2046.43</v>
      </c>
      <c r="C62">
        <v>2046.43</v>
      </c>
      <c r="D62">
        <v>2046.43</v>
      </c>
      <c r="E62">
        <v>2046.43</v>
      </c>
      <c r="F62">
        <v>2046.43</v>
      </c>
      <c r="G62">
        <v>2046.43</v>
      </c>
      <c r="H62">
        <v>2046.43</v>
      </c>
      <c r="I62">
        <v>2046.43</v>
      </c>
      <c r="J62">
        <v>2046.43</v>
      </c>
      <c r="K62">
        <v>2046.43</v>
      </c>
      <c r="L62">
        <v>2046.43</v>
      </c>
      <c r="M62">
        <v>2046.43</v>
      </c>
    </row>
    <row r="63" spans="1:13" x14ac:dyDescent="0.25">
      <c r="A63">
        <v>1579.68</v>
      </c>
      <c r="B63">
        <v>1579.68</v>
      </c>
      <c r="C63">
        <v>1579.68</v>
      </c>
      <c r="D63">
        <v>1579.68</v>
      </c>
      <c r="E63">
        <v>1579.68</v>
      </c>
      <c r="F63">
        <v>1579.68</v>
      </c>
      <c r="G63">
        <v>1579.68</v>
      </c>
      <c r="H63">
        <v>1579.68</v>
      </c>
      <c r="I63">
        <v>1579.68</v>
      </c>
      <c r="J63">
        <v>1579.68</v>
      </c>
      <c r="K63">
        <v>1579.68</v>
      </c>
      <c r="L63">
        <v>1579.68</v>
      </c>
      <c r="M63">
        <v>1579.68</v>
      </c>
    </row>
    <row r="64" spans="1:13" x14ac:dyDescent="0.25">
      <c r="A64">
        <v>1172.01</v>
      </c>
      <c r="B64">
        <v>1172.01</v>
      </c>
      <c r="C64">
        <v>1172.01</v>
      </c>
      <c r="D64">
        <v>1172.01</v>
      </c>
      <c r="E64">
        <v>1172.01</v>
      </c>
      <c r="F64">
        <v>1172.01</v>
      </c>
      <c r="G64">
        <v>1268.17</v>
      </c>
      <c r="H64">
        <v>1268.17</v>
      </c>
      <c r="I64">
        <v>1268.17</v>
      </c>
      <c r="J64">
        <v>1268.17</v>
      </c>
      <c r="K64">
        <v>1268.17</v>
      </c>
      <c r="L64">
        <v>1268.17</v>
      </c>
      <c r="M64">
        <v>1268.17</v>
      </c>
    </row>
    <row r="67" spans="1:13" x14ac:dyDescent="0.25">
      <c r="A67">
        <v>17155</v>
      </c>
      <c r="B67">
        <v>17155</v>
      </c>
      <c r="C67">
        <v>17155</v>
      </c>
      <c r="D67">
        <v>17155</v>
      </c>
      <c r="E67">
        <v>17155</v>
      </c>
      <c r="F67">
        <v>17155</v>
      </c>
      <c r="G67">
        <v>17481.939999999999</v>
      </c>
      <c r="H67">
        <v>17481.939999999999</v>
      </c>
      <c r="I67">
        <v>17535.79</v>
      </c>
      <c r="J67">
        <v>17558.87</v>
      </c>
      <c r="K67">
        <v>17558.87</v>
      </c>
      <c r="L67">
        <v>17558.87</v>
      </c>
      <c r="M67">
        <v>17558.87</v>
      </c>
    </row>
    <row r="71" spans="1:13" x14ac:dyDescent="0.25">
      <c r="A71">
        <v>3641.53</v>
      </c>
      <c r="B71">
        <v>3641.53</v>
      </c>
      <c r="C71">
        <v>3641.53</v>
      </c>
      <c r="D71">
        <v>3641.53</v>
      </c>
      <c r="E71">
        <v>3641.53</v>
      </c>
      <c r="F71">
        <v>3641.53</v>
      </c>
      <c r="G71">
        <v>3718.46</v>
      </c>
      <c r="H71">
        <v>3718.46</v>
      </c>
      <c r="I71">
        <v>3718.46</v>
      </c>
      <c r="J71">
        <v>3718.46</v>
      </c>
      <c r="K71">
        <v>3718.46</v>
      </c>
      <c r="L71">
        <v>3718.46</v>
      </c>
      <c r="M71">
        <v>3718.46</v>
      </c>
    </row>
    <row r="72" spans="1:13" x14ac:dyDescent="0.25">
      <c r="A72">
        <v>2394</v>
      </c>
      <c r="B72">
        <v>2394</v>
      </c>
      <c r="C72">
        <v>2394</v>
      </c>
      <c r="D72">
        <v>2394</v>
      </c>
      <c r="E72">
        <v>2394</v>
      </c>
      <c r="F72">
        <v>2394</v>
      </c>
      <c r="G72">
        <v>2490.16</v>
      </c>
      <c r="H72">
        <v>2490.16</v>
      </c>
      <c r="I72">
        <v>2526.88</v>
      </c>
      <c r="J72">
        <v>2542.61</v>
      </c>
      <c r="K72">
        <v>2542.61</v>
      </c>
      <c r="L72">
        <v>2542.61</v>
      </c>
      <c r="M72">
        <v>2542.61</v>
      </c>
    </row>
    <row r="73" spans="1:13" x14ac:dyDescent="0.25">
      <c r="A73">
        <v>1857.96</v>
      </c>
      <c r="B73">
        <v>1857.96</v>
      </c>
      <c r="C73">
        <v>1857.96</v>
      </c>
      <c r="D73">
        <v>1857.96</v>
      </c>
      <c r="E73">
        <v>1857.96</v>
      </c>
      <c r="F73">
        <v>1857.96</v>
      </c>
      <c r="G73">
        <v>1857.96</v>
      </c>
      <c r="H73">
        <v>1857.96</v>
      </c>
      <c r="I73">
        <v>1857.96</v>
      </c>
      <c r="J73">
        <v>1857.96</v>
      </c>
      <c r="K73">
        <v>1857.96</v>
      </c>
      <c r="L73">
        <v>1857.96</v>
      </c>
      <c r="M73">
        <v>1857.96</v>
      </c>
    </row>
    <row r="74" spans="1:13" x14ac:dyDescent="0.25">
      <c r="A74">
        <v>2011.51</v>
      </c>
      <c r="B74">
        <v>2011.51</v>
      </c>
      <c r="C74">
        <v>2011.51</v>
      </c>
      <c r="D74">
        <v>2011.51</v>
      </c>
      <c r="E74">
        <v>2011.51</v>
      </c>
      <c r="F74">
        <v>2011.51</v>
      </c>
      <c r="G74">
        <v>2107.67</v>
      </c>
      <c r="H74">
        <v>2107.67</v>
      </c>
      <c r="I74">
        <v>2107.67</v>
      </c>
      <c r="J74">
        <v>2107.67</v>
      </c>
      <c r="K74">
        <v>2107.67</v>
      </c>
      <c r="L74">
        <v>2107.67</v>
      </c>
      <c r="M74">
        <v>2107.67</v>
      </c>
    </row>
    <row r="75" spans="1:13" x14ac:dyDescent="0.25">
      <c r="A75">
        <v>1820.31</v>
      </c>
      <c r="B75">
        <v>1820.31</v>
      </c>
      <c r="C75">
        <v>1820.31</v>
      </c>
      <c r="D75">
        <v>1820.31</v>
      </c>
      <c r="E75">
        <v>1820.31</v>
      </c>
      <c r="F75">
        <v>1820.31</v>
      </c>
      <c r="G75">
        <v>1893.12</v>
      </c>
      <c r="H75">
        <v>1893.12</v>
      </c>
      <c r="I75">
        <v>1893.12</v>
      </c>
      <c r="J75">
        <v>1893.12</v>
      </c>
      <c r="K75">
        <v>1893.12</v>
      </c>
      <c r="L75">
        <v>1893.12</v>
      </c>
      <c r="M75">
        <v>1893.12</v>
      </c>
    </row>
    <row r="76" spans="1:13" x14ac:dyDescent="0.25">
      <c r="A76">
        <v>1381.34</v>
      </c>
      <c r="B76">
        <v>1381.34</v>
      </c>
      <c r="C76">
        <v>1381.34</v>
      </c>
      <c r="D76">
        <v>1381.34</v>
      </c>
      <c r="E76">
        <v>1381.34</v>
      </c>
      <c r="F76">
        <v>1381.34</v>
      </c>
      <c r="G76">
        <v>1381.34</v>
      </c>
      <c r="H76">
        <v>1381.34</v>
      </c>
      <c r="I76">
        <v>1381.34</v>
      </c>
      <c r="J76">
        <v>1381.34</v>
      </c>
      <c r="K76">
        <v>1381.34</v>
      </c>
      <c r="L76">
        <v>1381.34</v>
      </c>
      <c r="M76">
        <v>1381.34</v>
      </c>
    </row>
    <row r="77" spans="1:13" x14ac:dyDescent="0.25">
      <c r="A77">
        <v>1777.77</v>
      </c>
      <c r="B77">
        <v>1777.77</v>
      </c>
      <c r="C77">
        <v>1777.77</v>
      </c>
      <c r="D77">
        <v>1777.77</v>
      </c>
      <c r="E77">
        <v>1777.77</v>
      </c>
      <c r="F77">
        <v>1777.77</v>
      </c>
      <c r="G77">
        <v>1777.77</v>
      </c>
      <c r="H77">
        <v>1777.77</v>
      </c>
      <c r="I77">
        <v>1777.77</v>
      </c>
      <c r="J77">
        <v>1777.77</v>
      </c>
      <c r="K77">
        <v>1777.77</v>
      </c>
      <c r="L77">
        <v>1777.77</v>
      </c>
      <c r="M77">
        <v>1873.93</v>
      </c>
    </row>
    <row r="78" spans="1:13" x14ac:dyDescent="0.25">
      <c r="A78">
        <v>2329.44</v>
      </c>
      <c r="B78">
        <v>2329.44</v>
      </c>
      <c r="C78">
        <v>2329.44</v>
      </c>
      <c r="D78">
        <v>2329.44</v>
      </c>
      <c r="E78">
        <v>2329.44</v>
      </c>
      <c r="F78">
        <v>2329.44</v>
      </c>
      <c r="G78">
        <v>2329.44</v>
      </c>
      <c r="H78">
        <v>2329.44</v>
      </c>
      <c r="I78">
        <v>6305.8</v>
      </c>
      <c r="J78">
        <v>0</v>
      </c>
      <c r="K78">
        <v>0</v>
      </c>
      <c r="L78">
        <v>0</v>
      </c>
      <c r="M78">
        <v>0</v>
      </c>
    </row>
    <row r="81" spans="1:13" x14ac:dyDescent="0.25">
      <c r="A81">
        <v>17213.86</v>
      </c>
      <c r="B81">
        <v>17213.86</v>
      </c>
      <c r="C81">
        <v>17213.86</v>
      </c>
      <c r="D81">
        <v>17213.86</v>
      </c>
      <c r="E81">
        <v>17213.86</v>
      </c>
      <c r="F81">
        <v>17213.86</v>
      </c>
      <c r="G81">
        <v>17555.919999999998</v>
      </c>
      <c r="H81">
        <v>17555.919999999998</v>
      </c>
      <c r="I81">
        <v>21569</v>
      </c>
      <c r="J81">
        <v>15278.93</v>
      </c>
      <c r="K81">
        <v>15278.93</v>
      </c>
      <c r="L81">
        <v>15278.93</v>
      </c>
      <c r="M81">
        <v>15375.09</v>
      </c>
    </row>
    <row r="85" spans="1:13" x14ac:dyDescent="0.25">
      <c r="A85">
        <v>4852.8999999999996</v>
      </c>
      <c r="B85">
        <v>4852.8999999999996</v>
      </c>
      <c r="C85">
        <v>4852.8999999999996</v>
      </c>
      <c r="D85">
        <v>4852.8999999999996</v>
      </c>
      <c r="E85">
        <v>4852.8999999999996</v>
      </c>
      <c r="F85">
        <v>4852.8999999999996</v>
      </c>
      <c r="G85">
        <v>4852.8999999999996</v>
      </c>
      <c r="H85">
        <v>4852.8999999999996</v>
      </c>
      <c r="I85">
        <v>5095.21</v>
      </c>
      <c r="J85">
        <v>5199.05</v>
      </c>
      <c r="K85">
        <v>5199.05</v>
      </c>
      <c r="L85">
        <v>5199.05</v>
      </c>
      <c r="M85">
        <v>5199.05</v>
      </c>
    </row>
    <row r="86" spans="1:13" x14ac:dyDescent="0.25">
      <c r="A86">
        <v>3119.1</v>
      </c>
      <c r="B86">
        <v>3119.1</v>
      </c>
      <c r="C86">
        <v>3119.1</v>
      </c>
      <c r="D86">
        <v>3119.1</v>
      </c>
      <c r="E86">
        <v>3119.1</v>
      </c>
      <c r="F86">
        <v>3119.1</v>
      </c>
      <c r="G86">
        <v>3119.1</v>
      </c>
      <c r="H86">
        <v>3119.1</v>
      </c>
      <c r="I86">
        <v>3253.72</v>
      </c>
      <c r="J86">
        <v>3311.41</v>
      </c>
      <c r="K86">
        <v>3311.41</v>
      </c>
      <c r="L86">
        <v>3311.41</v>
      </c>
      <c r="M86">
        <v>3311.41</v>
      </c>
    </row>
    <row r="87" spans="1:13" x14ac:dyDescent="0.25">
      <c r="A87">
        <v>4852.8999999999996</v>
      </c>
      <c r="B87">
        <v>4852.8999999999996</v>
      </c>
      <c r="C87">
        <v>4852.8999999999996</v>
      </c>
      <c r="D87">
        <v>4852.8999999999996</v>
      </c>
      <c r="E87">
        <v>4852.8999999999996</v>
      </c>
      <c r="F87">
        <v>4852.8999999999996</v>
      </c>
      <c r="G87">
        <v>4852.8999999999996</v>
      </c>
      <c r="H87">
        <v>4852.8999999999996</v>
      </c>
      <c r="I87">
        <v>4852.8999999999996</v>
      </c>
      <c r="J87">
        <v>4852.8999999999996</v>
      </c>
      <c r="K87">
        <v>4852.8999999999996</v>
      </c>
      <c r="L87">
        <v>4852.8999999999996</v>
      </c>
      <c r="M87">
        <v>4852.8999999999996</v>
      </c>
    </row>
    <row r="88" spans="1:13" x14ac:dyDescent="0.25">
      <c r="A88">
        <v>2213.29</v>
      </c>
      <c r="B88">
        <v>2213.29</v>
      </c>
      <c r="C88">
        <v>2213.29</v>
      </c>
      <c r="D88">
        <v>2213.29</v>
      </c>
      <c r="E88">
        <v>2213.29</v>
      </c>
      <c r="F88">
        <v>2213.29</v>
      </c>
      <c r="G88">
        <v>2290.2199999999998</v>
      </c>
      <c r="H88">
        <v>2290.2199999999998</v>
      </c>
      <c r="I88">
        <v>2290.2199999999998</v>
      </c>
      <c r="J88">
        <v>2290.2199999999998</v>
      </c>
      <c r="K88">
        <v>2290.2199999999998</v>
      </c>
      <c r="L88">
        <v>2290.2199999999998</v>
      </c>
      <c r="M88">
        <v>2290.2199999999998</v>
      </c>
    </row>
    <row r="89" spans="1:13" x14ac:dyDescent="0.25">
      <c r="A89">
        <v>4146.8100000000004</v>
      </c>
      <c r="B89">
        <v>4146.8100000000004</v>
      </c>
      <c r="C89">
        <v>4146.8100000000004</v>
      </c>
      <c r="D89">
        <v>4146.8100000000004</v>
      </c>
      <c r="E89">
        <v>4146.8100000000004</v>
      </c>
      <c r="F89">
        <v>4146.8100000000004</v>
      </c>
      <c r="G89">
        <v>4223.74</v>
      </c>
      <c r="H89">
        <v>4223.74</v>
      </c>
      <c r="I89">
        <v>4223.74</v>
      </c>
      <c r="J89">
        <v>4223.74</v>
      </c>
      <c r="K89">
        <v>4223.74</v>
      </c>
      <c r="L89">
        <v>4223.74</v>
      </c>
      <c r="M89">
        <v>4223.74</v>
      </c>
    </row>
    <row r="90" spans="1:13" x14ac:dyDescent="0.25">
      <c r="A90">
        <v>3969.52</v>
      </c>
      <c r="B90">
        <v>3969.52</v>
      </c>
      <c r="C90">
        <v>3969.52</v>
      </c>
      <c r="D90">
        <v>3969.52</v>
      </c>
      <c r="E90">
        <v>3969.52</v>
      </c>
      <c r="F90">
        <v>3969.52</v>
      </c>
      <c r="G90">
        <v>4046.45</v>
      </c>
      <c r="H90">
        <v>4046.45</v>
      </c>
      <c r="I90">
        <v>4046.45</v>
      </c>
      <c r="J90">
        <v>4046.45</v>
      </c>
      <c r="K90">
        <v>4046.45</v>
      </c>
      <c r="L90">
        <v>4046.45</v>
      </c>
      <c r="M90">
        <v>4046.45</v>
      </c>
    </row>
    <row r="91" spans="1:13" x14ac:dyDescent="0.25">
      <c r="A91">
        <v>3133.88</v>
      </c>
      <c r="B91">
        <v>3133.88</v>
      </c>
      <c r="C91">
        <v>3133.88</v>
      </c>
      <c r="D91">
        <v>3133.88</v>
      </c>
      <c r="E91">
        <v>3133.88</v>
      </c>
      <c r="F91">
        <v>3133.88</v>
      </c>
      <c r="G91">
        <v>3133.88</v>
      </c>
      <c r="H91">
        <v>3133.88</v>
      </c>
      <c r="I91">
        <v>3133.88</v>
      </c>
      <c r="J91">
        <v>3133.88</v>
      </c>
      <c r="K91">
        <v>3364.65</v>
      </c>
      <c r="L91">
        <v>3364.65</v>
      </c>
      <c r="M91">
        <v>3364.65</v>
      </c>
    </row>
    <row r="92" spans="1:13" x14ac:dyDescent="0.25">
      <c r="A92">
        <v>3371.61</v>
      </c>
      <c r="B92">
        <v>3371.61</v>
      </c>
      <c r="C92">
        <v>3371.61</v>
      </c>
      <c r="D92">
        <v>3371.61</v>
      </c>
      <c r="E92">
        <v>3371.61</v>
      </c>
      <c r="F92">
        <v>3371.61</v>
      </c>
      <c r="G92">
        <v>3371.61</v>
      </c>
      <c r="H92">
        <v>3371.61</v>
      </c>
      <c r="I92">
        <v>3371.61</v>
      </c>
      <c r="J92">
        <v>3371.61</v>
      </c>
      <c r="K92">
        <v>3371.61</v>
      </c>
      <c r="L92">
        <v>3371.61</v>
      </c>
      <c r="M92">
        <v>3371.61</v>
      </c>
    </row>
    <row r="93" spans="1:13" x14ac:dyDescent="0.25">
      <c r="A93">
        <v>3119.1</v>
      </c>
      <c r="B93">
        <v>3119.1</v>
      </c>
      <c r="C93">
        <v>3119.1</v>
      </c>
      <c r="D93">
        <v>3119.1</v>
      </c>
      <c r="E93">
        <v>3119.1</v>
      </c>
      <c r="F93">
        <v>3119.1</v>
      </c>
      <c r="G93">
        <v>3119.1</v>
      </c>
      <c r="H93">
        <v>3119.1</v>
      </c>
      <c r="I93">
        <v>3199.87</v>
      </c>
      <c r="J93">
        <v>3234.49</v>
      </c>
      <c r="K93">
        <v>3234.49</v>
      </c>
      <c r="L93">
        <v>3234.49</v>
      </c>
      <c r="M93">
        <v>3234.49</v>
      </c>
    </row>
    <row r="94" spans="1:13" x14ac:dyDescent="0.25">
      <c r="A94">
        <v>2239.41</v>
      </c>
      <c r="B94">
        <v>2239.41</v>
      </c>
      <c r="C94">
        <v>2239.41</v>
      </c>
      <c r="D94">
        <v>2239.41</v>
      </c>
      <c r="E94">
        <v>2239.41</v>
      </c>
      <c r="F94">
        <v>2239.41</v>
      </c>
      <c r="G94">
        <v>2470.1799999999998</v>
      </c>
      <c r="H94">
        <v>2470.1799999999998</v>
      </c>
      <c r="I94">
        <v>2470.1799999999998</v>
      </c>
      <c r="J94">
        <v>2470.1799999999998</v>
      </c>
      <c r="K94">
        <v>2884.62</v>
      </c>
      <c r="L94">
        <v>2884.62</v>
      </c>
      <c r="M94">
        <v>2884.62</v>
      </c>
    </row>
    <row r="95" spans="1:13" x14ac:dyDescent="0.25">
      <c r="A95">
        <v>2239.41</v>
      </c>
      <c r="B95">
        <v>2239.41</v>
      </c>
      <c r="C95">
        <v>2239.41</v>
      </c>
      <c r="D95">
        <v>2239.41</v>
      </c>
      <c r="E95">
        <v>2239.41</v>
      </c>
      <c r="F95">
        <v>2239.41</v>
      </c>
      <c r="G95">
        <v>2470.1799999999998</v>
      </c>
      <c r="H95">
        <v>2470.1799999999998</v>
      </c>
      <c r="I95">
        <v>2470.1799999999998</v>
      </c>
      <c r="J95">
        <v>2470.1799999999998</v>
      </c>
      <c r="K95">
        <v>2884.62</v>
      </c>
      <c r="L95">
        <v>2884.62</v>
      </c>
      <c r="M95">
        <v>2884.62</v>
      </c>
    </row>
    <row r="96" spans="1:13" x14ac:dyDescent="0.25">
      <c r="A96">
        <v>1960.97</v>
      </c>
      <c r="B96">
        <v>1960.97</v>
      </c>
      <c r="C96">
        <v>1960.97</v>
      </c>
      <c r="D96">
        <v>1960.97</v>
      </c>
      <c r="E96">
        <v>1960.97</v>
      </c>
      <c r="F96">
        <v>1960.97</v>
      </c>
      <c r="G96">
        <v>2191.7399999999998</v>
      </c>
      <c r="H96">
        <v>2191.7399999999998</v>
      </c>
      <c r="I96">
        <v>2191.7399999999998</v>
      </c>
      <c r="J96">
        <v>2191.7399999999998</v>
      </c>
      <c r="K96">
        <v>2538.4699999999998</v>
      </c>
      <c r="L96">
        <v>2538.4699999999998</v>
      </c>
      <c r="M96">
        <v>2538.4699999999998</v>
      </c>
    </row>
    <row r="97" spans="1:13" x14ac:dyDescent="0.25">
      <c r="A97">
        <v>1960.97</v>
      </c>
      <c r="B97">
        <v>1960.97</v>
      </c>
      <c r="C97">
        <v>1960.97</v>
      </c>
      <c r="D97">
        <v>1960.97</v>
      </c>
      <c r="E97">
        <v>1960.97</v>
      </c>
      <c r="F97">
        <v>1960.97</v>
      </c>
      <c r="G97">
        <v>2191.7399999999998</v>
      </c>
      <c r="H97">
        <v>2191.7399999999998</v>
      </c>
      <c r="I97">
        <v>2191.7399999999998</v>
      </c>
      <c r="J97">
        <v>2191.7399999999998</v>
      </c>
      <c r="K97">
        <v>2538.4699999999998</v>
      </c>
      <c r="L97">
        <v>2538.4699999999998</v>
      </c>
      <c r="M97">
        <v>2538.4699999999998</v>
      </c>
    </row>
    <row r="98" spans="1:13" x14ac:dyDescent="0.25">
      <c r="A98">
        <v>1960.97</v>
      </c>
      <c r="B98">
        <v>1960.97</v>
      </c>
      <c r="C98">
        <v>1960.97</v>
      </c>
      <c r="D98">
        <v>1960.97</v>
      </c>
      <c r="E98">
        <v>1960.97</v>
      </c>
      <c r="F98">
        <v>1960.97</v>
      </c>
      <c r="G98">
        <v>1960.97</v>
      </c>
      <c r="H98">
        <v>1960.97</v>
      </c>
      <c r="I98">
        <v>1960.97</v>
      </c>
      <c r="J98">
        <v>1960.97</v>
      </c>
      <c r="K98">
        <v>2538.4699999999998</v>
      </c>
      <c r="L98">
        <v>2538.4699999999998</v>
      </c>
      <c r="M98">
        <v>2538.4699999999998</v>
      </c>
    </row>
    <row r="99" spans="1:13" x14ac:dyDescent="0.25">
      <c r="A99">
        <v>2820.27</v>
      </c>
      <c r="B99">
        <v>2820.27</v>
      </c>
      <c r="C99">
        <v>2820.27</v>
      </c>
      <c r="D99">
        <v>2820.27</v>
      </c>
      <c r="E99">
        <v>2820.27</v>
      </c>
      <c r="F99">
        <v>2820.27</v>
      </c>
      <c r="G99">
        <v>2820.27</v>
      </c>
      <c r="H99">
        <v>2820.27</v>
      </c>
      <c r="I99">
        <v>2820.27</v>
      </c>
      <c r="J99">
        <v>2820.27</v>
      </c>
      <c r="K99">
        <v>2820.27</v>
      </c>
      <c r="L99">
        <v>2820.27</v>
      </c>
      <c r="M99">
        <v>2820.27</v>
      </c>
    </row>
    <row r="100" spans="1:13" x14ac:dyDescent="0.25">
      <c r="A100">
        <v>848.83</v>
      </c>
      <c r="B100">
        <v>848.83</v>
      </c>
      <c r="C100">
        <v>848.83</v>
      </c>
      <c r="D100">
        <v>848.83</v>
      </c>
      <c r="E100">
        <v>933.72</v>
      </c>
      <c r="F100">
        <v>1697.65</v>
      </c>
      <c r="G100">
        <v>1697.65</v>
      </c>
      <c r="H100">
        <v>1697.65</v>
      </c>
      <c r="I100">
        <v>1697.65</v>
      </c>
      <c r="J100">
        <v>1697.65</v>
      </c>
      <c r="K100">
        <v>1697.65</v>
      </c>
      <c r="L100">
        <v>1697.65</v>
      </c>
      <c r="M100">
        <v>1697.65</v>
      </c>
    </row>
    <row r="101" spans="1:13" x14ac:dyDescent="0.25">
      <c r="A101">
        <v>2152.7800000000002</v>
      </c>
      <c r="B101">
        <v>2152.7800000000002</v>
      </c>
      <c r="C101">
        <v>2152.7800000000002</v>
      </c>
      <c r="D101">
        <v>2152.7800000000002</v>
      </c>
      <c r="E101">
        <v>2152.7800000000002</v>
      </c>
      <c r="F101">
        <v>2152.7800000000002</v>
      </c>
      <c r="G101">
        <v>2152.7800000000002</v>
      </c>
      <c r="H101">
        <v>2152.7800000000002</v>
      </c>
      <c r="I101">
        <v>2220.09</v>
      </c>
      <c r="J101">
        <v>2248.94</v>
      </c>
      <c r="K101">
        <v>2248.94</v>
      </c>
      <c r="L101">
        <v>2248.94</v>
      </c>
      <c r="M101">
        <v>2248.94</v>
      </c>
    </row>
    <row r="102" spans="1:13" x14ac:dyDescent="0.25">
      <c r="A102">
        <v>1510.64</v>
      </c>
      <c r="B102">
        <v>1510.64</v>
      </c>
      <c r="C102">
        <v>1510.64</v>
      </c>
      <c r="D102">
        <v>1510.64</v>
      </c>
      <c r="E102">
        <v>1510.64</v>
      </c>
      <c r="F102">
        <v>1510.64</v>
      </c>
      <c r="G102">
        <v>1664.49</v>
      </c>
      <c r="H102">
        <v>1664.49</v>
      </c>
      <c r="I102">
        <v>1664.49</v>
      </c>
      <c r="J102">
        <v>1664.49</v>
      </c>
      <c r="K102">
        <v>1664.49</v>
      </c>
      <c r="L102">
        <v>1664.49</v>
      </c>
      <c r="M102">
        <v>1664.49</v>
      </c>
    </row>
    <row r="103" spans="1:13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1523.08</v>
      </c>
      <c r="I103">
        <v>1713.46</v>
      </c>
      <c r="J103">
        <v>1713.46</v>
      </c>
      <c r="K103">
        <v>1713.46</v>
      </c>
      <c r="L103">
        <v>1713.46</v>
      </c>
      <c r="M103">
        <v>1903.85</v>
      </c>
    </row>
    <row r="104" spans="1:13" x14ac:dyDescent="0.25">
      <c r="A104">
        <v>1879.41</v>
      </c>
      <c r="B104">
        <v>1879.41</v>
      </c>
      <c r="C104">
        <v>1879.41</v>
      </c>
      <c r="D104">
        <v>1879.41</v>
      </c>
      <c r="E104">
        <v>1879.41</v>
      </c>
      <c r="F104">
        <v>1879.41</v>
      </c>
      <c r="G104">
        <v>1879.41</v>
      </c>
      <c r="H104">
        <v>1879.41</v>
      </c>
      <c r="I104">
        <v>1946.72</v>
      </c>
      <c r="J104">
        <v>1975.57</v>
      </c>
      <c r="K104">
        <v>1975.57</v>
      </c>
      <c r="L104">
        <v>1975.57</v>
      </c>
      <c r="M104">
        <v>1975.57</v>
      </c>
    </row>
    <row r="105" spans="1:13" x14ac:dyDescent="0.2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1713.46</v>
      </c>
    </row>
    <row r="106" spans="1:13" x14ac:dyDescent="0.25">
      <c r="K106">
        <v>0</v>
      </c>
      <c r="L106">
        <v>0</v>
      </c>
      <c r="M106">
        <v>1713.46</v>
      </c>
    </row>
    <row r="107" spans="1:13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>
        <v>2847.75</v>
      </c>
      <c r="B108">
        <v>2847.75</v>
      </c>
      <c r="C108">
        <v>2847.75</v>
      </c>
      <c r="D108">
        <v>2847.75</v>
      </c>
      <c r="E108">
        <v>2847.75</v>
      </c>
      <c r="F108">
        <v>2847.75</v>
      </c>
      <c r="G108">
        <v>2847.75</v>
      </c>
      <c r="H108">
        <v>2847.75</v>
      </c>
      <c r="I108">
        <v>2847.75</v>
      </c>
      <c r="J108">
        <v>2847.75</v>
      </c>
      <c r="K108">
        <v>2847.75</v>
      </c>
      <c r="L108">
        <v>2693.98</v>
      </c>
      <c r="M108">
        <v>0</v>
      </c>
    </row>
    <row r="109" spans="1:13" x14ac:dyDescent="0.2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</row>
    <row r="112" spans="1:13" x14ac:dyDescent="0.25">
      <c r="A112">
        <v>55200.520000000011</v>
      </c>
      <c r="B112">
        <v>55200.520000000011</v>
      </c>
      <c r="C112">
        <v>55200.520000000011</v>
      </c>
      <c r="D112">
        <v>55200.520000000011</v>
      </c>
      <c r="E112">
        <v>55285.410000000011</v>
      </c>
      <c r="F112">
        <v>56049.340000000011</v>
      </c>
      <c r="G112">
        <v>57357.06</v>
      </c>
      <c r="H112">
        <v>58880.14</v>
      </c>
      <c r="I112">
        <v>59662.84</v>
      </c>
      <c r="J112">
        <v>59916.689999999995</v>
      </c>
      <c r="K112">
        <v>62247.30000000001</v>
      </c>
      <c r="L112">
        <v>62093.530000000013</v>
      </c>
      <c r="M112">
        <v>63016.860000000008</v>
      </c>
    </row>
    <row r="117" spans="1:13" x14ac:dyDescent="0.25">
      <c r="A117">
        <v>3758.6</v>
      </c>
      <c r="B117">
        <v>3758.6</v>
      </c>
      <c r="C117">
        <v>3758.6</v>
      </c>
      <c r="D117">
        <v>3758.6</v>
      </c>
      <c r="E117">
        <v>3758.6</v>
      </c>
      <c r="F117">
        <v>3758.6</v>
      </c>
      <c r="G117">
        <v>3835.53</v>
      </c>
      <c r="H117">
        <v>3835.53</v>
      </c>
      <c r="I117">
        <v>3835.53</v>
      </c>
      <c r="J117">
        <v>3835.53</v>
      </c>
      <c r="K117">
        <v>3835.53</v>
      </c>
      <c r="L117">
        <v>3835.53</v>
      </c>
      <c r="M117">
        <v>3835.53</v>
      </c>
    </row>
    <row r="118" spans="1:13" x14ac:dyDescent="0.25">
      <c r="A118">
        <v>2257.38</v>
      </c>
      <c r="B118">
        <v>2257.38</v>
      </c>
      <c r="C118">
        <v>2257.38</v>
      </c>
      <c r="D118">
        <v>2257.38</v>
      </c>
      <c r="E118">
        <v>2257.38</v>
      </c>
      <c r="F118">
        <v>2257.38</v>
      </c>
      <c r="G118">
        <v>2257.38</v>
      </c>
      <c r="H118">
        <v>2257.38</v>
      </c>
      <c r="I118">
        <v>2257.38</v>
      </c>
      <c r="J118">
        <v>2257.38</v>
      </c>
      <c r="K118">
        <v>2257.38</v>
      </c>
      <c r="L118">
        <v>2257.38</v>
      </c>
      <c r="M118">
        <v>2257.38</v>
      </c>
    </row>
    <row r="119" spans="1:13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942.31</v>
      </c>
      <c r="K119">
        <v>1211.54</v>
      </c>
      <c r="L119">
        <v>1211.54</v>
      </c>
      <c r="M119">
        <v>1211.54</v>
      </c>
    </row>
    <row r="121" spans="1:13" x14ac:dyDescent="0.25">
      <c r="A121">
        <v>6015.98</v>
      </c>
      <c r="B121">
        <v>6015.98</v>
      </c>
      <c r="C121">
        <v>6015.98</v>
      </c>
      <c r="D121">
        <v>6015.98</v>
      </c>
      <c r="E121">
        <v>6015.98</v>
      </c>
      <c r="F121">
        <v>6015.98</v>
      </c>
      <c r="G121">
        <v>6092.91</v>
      </c>
      <c r="H121">
        <v>6092.91</v>
      </c>
      <c r="I121">
        <v>6092.91</v>
      </c>
      <c r="J121">
        <v>7035.2199999999993</v>
      </c>
      <c r="K121">
        <v>7304.45</v>
      </c>
      <c r="L121">
        <v>7304.45</v>
      </c>
      <c r="M121">
        <v>7304.45</v>
      </c>
    </row>
    <row r="125" spans="1:13" x14ac:dyDescent="0.25">
      <c r="A125">
        <v>2865.06</v>
      </c>
      <c r="B125">
        <v>2865.06</v>
      </c>
      <c r="C125">
        <v>2865.06</v>
      </c>
      <c r="D125">
        <v>2865.06</v>
      </c>
      <c r="E125">
        <v>2865.06</v>
      </c>
      <c r="F125">
        <v>2865.06</v>
      </c>
      <c r="G125">
        <v>3057.37</v>
      </c>
      <c r="H125">
        <v>3057.37</v>
      </c>
      <c r="I125">
        <v>3057.37</v>
      </c>
      <c r="J125">
        <v>3057.37</v>
      </c>
      <c r="K125">
        <v>3057.37</v>
      </c>
      <c r="L125">
        <v>3057.37</v>
      </c>
      <c r="M125">
        <v>3057.37</v>
      </c>
    </row>
    <row r="126" spans="1:13" x14ac:dyDescent="0.25">
      <c r="A126">
        <v>2382.5</v>
      </c>
      <c r="B126">
        <v>2382.5</v>
      </c>
      <c r="C126">
        <v>2382.5</v>
      </c>
      <c r="D126">
        <v>2382.5</v>
      </c>
      <c r="E126">
        <v>2382.5</v>
      </c>
      <c r="F126">
        <v>2382.5</v>
      </c>
      <c r="G126">
        <v>2382.5</v>
      </c>
      <c r="H126">
        <v>2382.5</v>
      </c>
      <c r="I126">
        <v>2382.5</v>
      </c>
      <c r="J126">
        <v>2382.5</v>
      </c>
      <c r="K126">
        <v>2382.5</v>
      </c>
      <c r="L126">
        <v>2382.5</v>
      </c>
      <c r="M126">
        <v>2382.5</v>
      </c>
    </row>
    <row r="127" spans="1:13" x14ac:dyDescent="0.25">
      <c r="A127">
        <v>2099.62</v>
      </c>
      <c r="B127">
        <v>2099.62</v>
      </c>
      <c r="C127">
        <v>2099.62</v>
      </c>
      <c r="D127">
        <v>2099.62</v>
      </c>
      <c r="E127">
        <v>2099.62</v>
      </c>
      <c r="F127">
        <v>2099.62</v>
      </c>
      <c r="G127">
        <v>2445.77</v>
      </c>
      <c r="H127">
        <v>2291.9299999999998</v>
      </c>
      <c r="I127">
        <v>2291.9299999999998</v>
      </c>
      <c r="J127">
        <v>2291.9299999999998</v>
      </c>
      <c r="K127">
        <v>2291.9299999999998</v>
      </c>
      <c r="L127">
        <v>2291.9299999999998</v>
      </c>
      <c r="M127">
        <v>2291.9299999999998</v>
      </c>
    </row>
    <row r="128" spans="1:13" x14ac:dyDescent="0.25">
      <c r="A128">
        <v>1579.68</v>
      </c>
      <c r="B128">
        <v>1579.68</v>
      </c>
      <c r="C128">
        <v>1579.68</v>
      </c>
      <c r="D128">
        <v>1579.68</v>
      </c>
      <c r="E128">
        <v>1579.68</v>
      </c>
      <c r="F128">
        <v>1579.68</v>
      </c>
      <c r="G128">
        <v>1714.3</v>
      </c>
      <c r="H128">
        <v>1714.3</v>
      </c>
      <c r="I128">
        <v>1714.3</v>
      </c>
      <c r="J128">
        <v>1714.3</v>
      </c>
      <c r="K128">
        <v>1714.3</v>
      </c>
      <c r="L128">
        <v>1906.61</v>
      </c>
      <c r="M128">
        <v>1906.61</v>
      </c>
    </row>
    <row r="129" spans="1:13" x14ac:dyDescent="0.25">
      <c r="A129">
        <v>1617.58</v>
      </c>
      <c r="B129">
        <v>1617.58</v>
      </c>
      <c r="C129">
        <v>1617.58</v>
      </c>
      <c r="D129">
        <v>1617.58</v>
      </c>
      <c r="E129">
        <v>1617.58</v>
      </c>
      <c r="F129">
        <v>1617.58</v>
      </c>
      <c r="G129">
        <v>1742.59</v>
      </c>
      <c r="H129">
        <v>1713.74</v>
      </c>
      <c r="I129">
        <v>1713.74</v>
      </c>
      <c r="J129">
        <v>1713.74</v>
      </c>
      <c r="K129">
        <v>1713.74</v>
      </c>
      <c r="L129">
        <v>1713.74</v>
      </c>
      <c r="M129">
        <v>1713.74</v>
      </c>
    </row>
    <row r="130" spans="1:13" x14ac:dyDescent="0.25">
      <c r="A130">
        <v>1782.27</v>
      </c>
      <c r="B130">
        <v>1782.27</v>
      </c>
      <c r="C130">
        <v>1782.27</v>
      </c>
      <c r="D130">
        <v>1782.27</v>
      </c>
      <c r="E130">
        <v>1782.27</v>
      </c>
      <c r="F130">
        <v>1782.27</v>
      </c>
      <c r="G130">
        <v>1936.12</v>
      </c>
      <c r="H130">
        <v>1936.12</v>
      </c>
      <c r="I130">
        <v>1936.12</v>
      </c>
      <c r="J130">
        <v>1936.12</v>
      </c>
      <c r="K130">
        <v>1936.12</v>
      </c>
      <c r="L130">
        <v>1936.12</v>
      </c>
      <c r="M130">
        <v>1936.12</v>
      </c>
    </row>
    <row r="131" spans="1:13" x14ac:dyDescent="0.25">
      <c r="A131">
        <v>1414.73</v>
      </c>
      <c r="B131">
        <v>1414.73</v>
      </c>
      <c r="C131">
        <v>1414.73</v>
      </c>
      <c r="D131">
        <v>1414.73</v>
      </c>
      <c r="E131">
        <v>1414.73</v>
      </c>
      <c r="F131">
        <v>1414.73</v>
      </c>
      <c r="G131">
        <v>1414.73</v>
      </c>
      <c r="H131">
        <v>1414.73</v>
      </c>
      <c r="I131">
        <v>1414.73</v>
      </c>
      <c r="J131">
        <v>1414.73</v>
      </c>
      <c r="K131">
        <v>1414.73</v>
      </c>
      <c r="L131">
        <v>1414.73</v>
      </c>
      <c r="M131">
        <v>1414.73</v>
      </c>
    </row>
    <row r="132" spans="1:13" x14ac:dyDescent="0.25">
      <c r="A132">
        <v>1726.95</v>
      </c>
      <c r="B132">
        <v>1726.95</v>
      </c>
      <c r="C132">
        <v>1726.95</v>
      </c>
      <c r="D132">
        <v>1726.95</v>
      </c>
      <c r="E132">
        <v>1726.95</v>
      </c>
      <c r="F132">
        <v>1726.95</v>
      </c>
      <c r="G132">
        <v>1726.95</v>
      </c>
      <c r="H132">
        <v>1726.95</v>
      </c>
      <c r="I132">
        <v>1726.95</v>
      </c>
      <c r="J132">
        <v>1726.95</v>
      </c>
      <c r="K132">
        <v>1726.95</v>
      </c>
      <c r="L132">
        <v>1726.95</v>
      </c>
      <c r="M132">
        <v>1726.95</v>
      </c>
    </row>
    <row r="133" spans="1:13" x14ac:dyDescent="0.25">
      <c r="A133">
        <v>1348.48</v>
      </c>
      <c r="B133">
        <v>1348.48</v>
      </c>
      <c r="C133">
        <v>1348.48</v>
      </c>
      <c r="D133">
        <v>1348.48</v>
      </c>
      <c r="E133">
        <v>1348.48</v>
      </c>
      <c r="F133">
        <v>1348.48</v>
      </c>
      <c r="G133">
        <v>1425.41</v>
      </c>
      <c r="H133">
        <v>1425.41</v>
      </c>
      <c r="I133">
        <v>1425.41</v>
      </c>
      <c r="J133">
        <v>1425.41</v>
      </c>
      <c r="K133">
        <v>1425.41</v>
      </c>
      <c r="L133">
        <v>1425.41</v>
      </c>
      <c r="M133">
        <v>1425.41</v>
      </c>
    </row>
    <row r="134" spans="1:13" x14ac:dyDescent="0.25">
      <c r="A134">
        <v>1347.26</v>
      </c>
      <c r="B134">
        <v>1347.26</v>
      </c>
      <c r="C134">
        <v>1145.17</v>
      </c>
      <c r="D134">
        <v>673.63</v>
      </c>
      <c r="E134">
        <v>1010.45</v>
      </c>
      <c r="F134">
        <v>1347.26</v>
      </c>
      <c r="G134">
        <v>1347.26</v>
      </c>
      <c r="H134">
        <v>1246.22</v>
      </c>
      <c r="I134">
        <v>1347.26</v>
      </c>
      <c r="J134">
        <v>1347.26</v>
      </c>
      <c r="K134">
        <v>1347.26</v>
      </c>
      <c r="L134">
        <v>1347.26</v>
      </c>
      <c r="M134">
        <v>1347.26</v>
      </c>
    </row>
    <row r="135" spans="1:13" x14ac:dyDescent="0.25">
      <c r="A135">
        <v>1781.9</v>
      </c>
      <c r="B135">
        <v>1781.9</v>
      </c>
      <c r="C135">
        <v>1781.9</v>
      </c>
      <c r="D135">
        <v>1781.9</v>
      </c>
      <c r="E135">
        <v>1781.9</v>
      </c>
      <c r="F135">
        <v>1781.9</v>
      </c>
      <c r="G135">
        <v>1954.99</v>
      </c>
      <c r="H135">
        <v>1878.06</v>
      </c>
      <c r="I135">
        <v>1878.06</v>
      </c>
      <c r="J135">
        <v>1878.06</v>
      </c>
      <c r="K135">
        <v>1878.06</v>
      </c>
      <c r="L135">
        <v>1878.06</v>
      </c>
      <c r="M135">
        <v>1878.06</v>
      </c>
    </row>
    <row r="136" spans="1:13" x14ac:dyDescent="0.25">
      <c r="A136">
        <v>1354.75</v>
      </c>
      <c r="B136">
        <v>1354.75</v>
      </c>
      <c r="C136">
        <v>1354.75</v>
      </c>
      <c r="D136">
        <v>1354.75</v>
      </c>
      <c r="E136">
        <v>1354.75</v>
      </c>
      <c r="F136">
        <v>1354.75</v>
      </c>
      <c r="G136">
        <v>1354.75</v>
      </c>
      <c r="H136">
        <v>1354.75</v>
      </c>
      <c r="I136">
        <v>1354.75</v>
      </c>
      <c r="J136">
        <v>1354.75</v>
      </c>
      <c r="K136">
        <v>1354.75</v>
      </c>
      <c r="L136">
        <v>1354.75</v>
      </c>
      <c r="M136">
        <v>1354.75</v>
      </c>
    </row>
    <row r="137" spans="1:13" x14ac:dyDescent="0.25">
      <c r="A137">
        <v>1644.99</v>
      </c>
      <c r="B137">
        <v>1644.99</v>
      </c>
      <c r="C137">
        <v>1644.99</v>
      </c>
      <c r="D137">
        <v>1644.99</v>
      </c>
      <c r="E137">
        <v>1644.99</v>
      </c>
      <c r="F137">
        <v>1644.99</v>
      </c>
      <c r="G137">
        <v>1644.99</v>
      </c>
      <c r="H137">
        <v>1644.99</v>
      </c>
      <c r="I137">
        <v>1537.3</v>
      </c>
      <c r="J137">
        <v>1491.14</v>
      </c>
      <c r="K137">
        <v>1491.14</v>
      </c>
      <c r="L137">
        <v>1491.14</v>
      </c>
      <c r="M137">
        <v>1491.14</v>
      </c>
    </row>
    <row r="138" spans="1:13" x14ac:dyDescent="0.25">
      <c r="A138">
        <v>1479.63</v>
      </c>
      <c r="B138">
        <v>1479.63</v>
      </c>
      <c r="C138">
        <v>1479.63</v>
      </c>
      <c r="D138">
        <v>1479.63</v>
      </c>
      <c r="E138">
        <v>1479.63</v>
      </c>
      <c r="F138">
        <v>1479.63</v>
      </c>
      <c r="G138">
        <v>1479.63</v>
      </c>
      <c r="H138">
        <v>1479.63</v>
      </c>
      <c r="I138">
        <v>1479.63</v>
      </c>
      <c r="J138">
        <v>1479.63</v>
      </c>
      <c r="K138">
        <v>1479.63</v>
      </c>
      <c r="L138">
        <v>1479.63</v>
      </c>
      <c r="M138">
        <v>1479.63</v>
      </c>
    </row>
    <row r="139" spans="1:13" x14ac:dyDescent="0.25">
      <c r="A139">
        <v>1506.2</v>
      </c>
      <c r="B139">
        <v>1506.2</v>
      </c>
      <c r="C139">
        <v>1506.2</v>
      </c>
      <c r="D139">
        <v>1506.2</v>
      </c>
      <c r="E139">
        <v>1506.2</v>
      </c>
      <c r="F139">
        <v>1506.2</v>
      </c>
      <c r="G139">
        <v>1506.2</v>
      </c>
      <c r="H139">
        <v>1506.2</v>
      </c>
      <c r="I139">
        <v>1506.2</v>
      </c>
      <c r="J139">
        <v>1506.2</v>
      </c>
      <c r="K139">
        <v>1506.2</v>
      </c>
      <c r="L139">
        <v>1506.2</v>
      </c>
      <c r="M139">
        <v>1506.2</v>
      </c>
    </row>
    <row r="140" spans="1:13" x14ac:dyDescent="0.25">
      <c r="A140">
        <v>1463.83</v>
      </c>
      <c r="B140">
        <v>1463.83</v>
      </c>
      <c r="C140">
        <v>1463.83</v>
      </c>
      <c r="D140">
        <v>1463.83</v>
      </c>
      <c r="E140">
        <v>1463.83</v>
      </c>
      <c r="F140">
        <v>1463.83</v>
      </c>
      <c r="G140">
        <v>1463.83</v>
      </c>
      <c r="H140">
        <v>1463.83</v>
      </c>
      <c r="I140">
        <v>1463.83</v>
      </c>
      <c r="J140">
        <v>1463.83</v>
      </c>
      <c r="K140">
        <v>1463.83</v>
      </c>
      <c r="L140">
        <v>1463.83</v>
      </c>
      <c r="M140">
        <v>1463.83</v>
      </c>
    </row>
    <row r="141" spans="1:13" x14ac:dyDescent="0.25">
      <c r="A141">
        <v>1494.42</v>
      </c>
      <c r="B141">
        <v>1494.42</v>
      </c>
      <c r="C141">
        <v>1494.42</v>
      </c>
      <c r="D141">
        <v>1494.42</v>
      </c>
      <c r="E141">
        <v>1494.42</v>
      </c>
      <c r="F141">
        <v>1494.42</v>
      </c>
      <c r="G141">
        <v>1494.42</v>
      </c>
      <c r="H141">
        <v>1494.42</v>
      </c>
      <c r="I141">
        <v>1494.42</v>
      </c>
      <c r="J141">
        <v>1494.42</v>
      </c>
      <c r="K141">
        <v>1494.42</v>
      </c>
      <c r="L141">
        <v>1494.42</v>
      </c>
      <c r="M141">
        <v>1494.42</v>
      </c>
    </row>
    <row r="142" spans="1:13" x14ac:dyDescent="0.25">
      <c r="A142">
        <v>1180.93</v>
      </c>
      <c r="B142">
        <v>1180.93</v>
      </c>
      <c r="C142">
        <v>1180.93</v>
      </c>
      <c r="D142">
        <v>1180.93</v>
      </c>
      <c r="E142">
        <v>1180.93</v>
      </c>
      <c r="F142">
        <v>1180.93</v>
      </c>
      <c r="G142">
        <v>1180.93</v>
      </c>
      <c r="H142">
        <v>1180.93</v>
      </c>
      <c r="I142">
        <v>1180.93</v>
      </c>
      <c r="J142">
        <v>1180.93</v>
      </c>
      <c r="K142">
        <v>1180.93</v>
      </c>
      <c r="L142">
        <v>1180.93</v>
      </c>
      <c r="M142">
        <v>1180.93</v>
      </c>
    </row>
    <row r="143" spans="1:13" x14ac:dyDescent="0.25">
      <c r="A143">
        <v>1228.98</v>
      </c>
      <c r="B143">
        <v>1228.98</v>
      </c>
      <c r="C143">
        <v>1228.98</v>
      </c>
      <c r="D143">
        <v>1228.98</v>
      </c>
      <c r="E143">
        <v>1228.98</v>
      </c>
      <c r="F143">
        <v>1228.98</v>
      </c>
      <c r="G143">
        <v>1228.98</v>
      </c>
      <c r="H143">
        <v>1228.98</v>
      </c>
      <c r="I143">
        <v>1228.98</v>
      </c>
      <c r="J143">
        <v>1258.98</v>
      </c>
      <c r="K143">
        <v>1386.48</v>
      </c>
      <c r="L143">
        <v>1243.98</v>
      </c>
      <c r="M143">
        <v>1303.98</v>
      </c>
    </row>
    <row r="144" spans="1:13" x14ac:dyDescent="0.25">
      <c r="A144">
        <v>1147.3699999999999</v>
      </c>
      <c r="B144">
        <v>1147.3699999999999</v>
      </c>
      <c r="C144">
        <v>1147.3699999999999</v>
      </c>
      <c r="D144">
        <v>1147.3699999999999</v>
      </c>
      <c r="E144">
        <v>1147.3699999999999</v>
      </c>
      <c r="F144">
        <v>1147.3699999999999</v>
      </c>
      <c r="G144">
        <v>1174.3</v>
      </c>
      <c r="H144">
        <v>1174.3</v>
      </c>
      <c r="I144">
        <v>1174.3</v>
      </c>
      <c r="J144">
        <v>1174.3</v>
      </c>
      <c r="K144">
        <v>1174.3</v>
      </c>
      <c r="L144">
        <v>1174.3</v>
      </c>
      <c r="M144">
        <v>1174.3</v>
      </c>
    </row>
    <row r="145" spans="1:13" x14ac:dyDescent="0.25">
      <c r="A145">
        <v>1323.31</v>
      </c>
      <c r="B145">
        <v>1323.31</v>
      </c>
      <c r="C145">
        <v>1323.31</v>
      </c>
      <c r="D145">
        <v>1323.31</v>
      </c>
      <c r="E145">
        <v>1323.31</v>
      </c>
      <c r="F145">
        <v>1323.31</v>
      </c>
      <c r="G145">
        <v>1496.4</v>
      </c>
      <c r="H145">
        <v>1419.47</v>
      </c>
      <c r="I145">
        <v>1419.47</v>
      </c>
      <c r="J145">
        <v>1419.47</v>
      </c>
      <c r="K145">
        <v>1419.47</v>
      </c>
      <c r="L145">
        <v>1419.47</v>
      </c>
      <c r="M145">
        <v>1419.47</v>
      </c>
    </row>
    <row r="146" spans="1:13" x14ac:dyDescent="0.25">
      <c r="A146">
        <v>1308.21</v>
      </c>
      <c r="B146">
        <v>1308.21</v>
      </c>
      <c r="C146">
        <v>1308.21</v>
      </c>
      <c r="D146">
        <v>1308.21</v>
      </c>
      <c r="E146">
        <v>1308.21</v>
      </c>
      <c r="F146">
        <v>1308.21</v>
      </c>
      <c r="G146">
        <v>1481.3</v>
      </c>
      <c r="H146">
        <v>1404.37</v>
      </c>
      <c r="I146">
        <v>1404.37</v>
      </c>
      <c r="J146">
        <v>1674.37</v>
      </c>
      <c r="K146">
        <v>1404.37</v>
      </c>
      <c r="L146">
        <v>1599.37</v>
      </c>
      <c r="M146">
        <v>1441.87</v>
      </c>
    </row>
    <row r="147" spans="1:13" x14ac:dyDescent="0.25">
      <c r="A147">
        <v>1193.18</v>
      </c>
      <c r="B147">
        <v>1193.18</v>
      </c>
      <c r="C147">
        <v>1193.18</v>
      </c>
      <c r="D147">
        <v>1193.18</v>
      </c>
      <c r="E147">
        <v>1193.18</v>
      </c>
      <c r="F147">
        <v>1193.18</v>
      </c>
      <c r="G147">
        <v>1193.18</v>
      </c>
      <c r="H147">
        <v>1193.18</v>
      </c>
      <c r="I147">
        <v>1193.18</v>
      </c>
      <c r="J147">
        <v>1193.18</v>
      </c>
      <c r="K147">
        <v>1193.18</v>
      </c>
      <c r="L147">
        <v>596.59</v>
      </c>
      <c r="M147">
        <v>596.59</v>
      </c>
    </row>
    <row r="148" spans="1:13" x14ac:dyDescent="0.25">
      <c r="A148">
        <v>1124.76</v>
      </c>
      <c r="B148">
        <v>1124.76</v>
      </c>
      <c r="C148">
        <v>1124.76</v>
      </c>
      <c r="D148">
        <v>1124.76</v>
      </c>
      <c r="E148">
        <v>1124.76</v>
      </c>
      <c r="F148">
        <v>1124.76</v>
      </c>
      <c r="G148">
        <v>1151.69</v>
      </c>
      <c r="H148">
        <v>1151.69</v>
      </c>
      <c r="I148">
        <v>1151.69</v>
      </c>
      <c r="J148">
        <v>1151.69</v>
      </c>
      <c r="K148">
        <v>1151.69</v>
      </c>
      <c r="L148">
        <v>1151.69</v>
      </c>
      <c r="M148">
        <v>1151.69</v>
      </c>
    </row>
    <row r="149" spans="1:13" x14ac:dyDescent="0.25">
      <c r="A149">
        <v>1135.68</v>
      </c>
      <c r="B149">
        <v>1135.68</v>
      </c>
      <c r="C149">
        <v>1135.68</v>
      </c>
      <c r="D149">
        <v>1135.68</v>
      </c>
      <c r="E149">
        <v>1135.68</v>
      </c>
      <c r="F149">
        <v>1135.68</v>
      </c>
      <c r="G149">
        <v>1162.6099999999999</v>
      </c>
      <c r="H149">
        <v>1162.6099999999999</v>
      </c>
      <c r="I149">
        <v>1162.6099999999999</v>
      </c>
      <c r="J149">
        <v>1162.6099999999999</v>
      </c>
      <c r="K149">
        <v>1162.6099999999999</v>
      </c>
      <c r="L149">
        <v>1162.6099999999999</v>
      </c>
      <c r="M149">
        <v>1162.6099999999999</v>
      </c>
    </row>
    <row r="150" spans="1:13" x14ac:dyDescent="0.25">
      <c r="A150">
        <v>1195.56</v>
      </c>
      <c r="B150">
        <v>1195.56</v>
      </c>
      <c r="C150">
        <v>1195.56</v>
      </c>
      <c r="D150">
        <v>1195.56</v>
      </c>
      <c r="E150">
        <v>1195.56</v>
      </c>
      <c r="F150">
        <v>1195.56</v>
      </c>
      <c r="G150">
        <v>1195.56</v>
      </c>
      <c r="H150">
        <v>1195.56</v>
      </c>
      <c r="I150">
        <v>1195.56</v>
      </c>
      <c r="J150">
        <v>1195.56</v>
      </c>
      <c r="K150">
        <v>1195.56</v>
      </c>
      <c r="L150">
        <v>1195.56</v>
      </c>
      <c r="M150">
        <v>1195.56</v>
      </c>
    </row>
    <row r="151" spans="1:13" x14ac:dyDescent="0.25">
      <c r="A151">
        <v>1193.18</v>
      </c>
      <c r="B151">
        <v>1193.18</v>
      </c>
      <c r="C151">
        <v>1193.18</v>
      </c>
      <c r="D151">
        <v>1193.18</v>
      </c>
      <c r="E151">
        <v>1193.18</v>
      </c>
      <c r="F151">
        <v>1193.18</v>
      </c>
      <c r="G151">
        <v>1193.18</v>
      </c>
      <c r="H151">
        <v>1193.18</v>
      </c>
      <c r="I151">
        <v>1193.18</v>
      </c>
      <c r="J151">
        <v>1193.18</v>
      </c>
      <c r="K151">
        <v>1193.18</v>
      </c>
      <c r="L151">
        <v>1193.18</v>
      </c>
      <c r="M151">
        <v>1193.18</v>
      </c>
    </row>
    <row r="152" spans="1:13" x14ac:dyDescent="0.25">
      <c r="A152">
        <v>1160.74</v>
      </c>
      <c r="B152">
        <v>1160.74</v>
      </c>
      <c r="C152">
        <v>1160.74</v>
      </c>
      <c r="D152">
        <v>1160.74</v>
      </c>
      <c r="E152">
        <v>1160.74</v>
      </c>
      <c r="F152">
        <v>1160.74</v>
      </c>
      <c r="G152">
        <v>1179.98</v>
      </c>
      <c r="H152">
        <v>1179.98</v>
      </c>
      <c r="I152">
        <v>1179.98</v>
      </c>
      <c r="J152">
        <v>1179.98</v>
      </c>
      <c r="K152">
        <v>1179.98</v>
      </c>
      <c r="L152">
        <v>1179.98</v>
      </c>
      <c r="M152">
        <v>1179.98</v>
      </c>
    </row>
    <row r="153" spans="1:13" x14ac:dyDescent="0.25">
      <c r="A153">
        <v>1081.5</v>
      </c>
      <c r="B153">
        <v>1081.5</v>
      </c>
      <c r="C153">
        <v>1081.5</v>
      </c>
      <c r="D153">
        <v>1081.5</v>
      </c>
      <c r="E153">
        <v>1081.5</v>
      </c>
      <c r="F153">
        <v>973.35</v>
      </c>
      <c r="G153">
        <v>1108.43</v>
      </c>
      <c r="H153">
        <v>1108.43</v>
      </c>
      <c r="I153">
        <v>1108.43</v>
      </c>
      <c r="J153">
        <v>1108.43</v>
      </c>
      <c r="K153">
        <v>1108.43</v>
      </c>
      <c r="L153">
        <v>1108.43</v>
      </c>
      <c r="M153">
        <v>1108.43</v>
      </c>
    </row>
    <row r="154" spans="1:13" x14ac:dyDescent="0.25">
      <c r="A154">
        <v>1108.29</v>
      </c>
      <c r="B154">
        <v>1231.43</v>
      </c>
      <c r="C154">
        <v>1231.43</v>
      </c>
      <c r="D154">
        <v>1108.287</v>
      </c>
      <c r="E154">
        <v>1231.43</v>
      </c>
      <c r="F154">
        <v>1231.43</v>
      </c>
      <c r="G154">
        <v>1231.43</v>
      </c>
      <c r="H154">
        <v>1178.48</v>
      </c>
      <c r="I154">
        <v>1231.43</v>
      </c>
      <c r="J154">
        <v>1801.43</v>
      </c>
      <c r="K154">
        <v>1336.43</v>
      </c>
      <c r="L154">
        <v>1183.4000000000001</v>
      </c>
      <c r="M154">
        <v>1225.72</v>
      </c>
    </row>
    <row r="155" spans="1:13" x14ac:dyDescent="0.25">
      <c r="A155">
        <v>1081.5</v>
      </c>
      <c r="B155">
        <v>1081.5</v>
      </c>
      <c r="C155">
        <v>1081.5</v>
      </c>
      <c r="D155">
        <v>1081.5</v>
      </c>
      <c r="E155">
        <v>1081.5</v>
      </c>
      <c r="F155">
        <v>1081.5</v>
      </c>
      <c r="G155">
        <v>1108.43</v>
      </c>
      <c r="H155">
        <v>1108.43</v>
      </c>
      <c r="I155">
        <v>1108.43</v>
      </c>
      <c r="J155">
        <v>1108.43</v>
      </c>
      <c r="K155">
        <v>1108.43</v>
      </c>
      <c r="L155">
        <v>1108.43</v>
      </c>
      <c r="M155">
        <v>1108.43</v>
      </c>
    </row>
    <row r="156" spans="1:13" x14ac:dyDescent="0.25">
      <c r="A156">
        <v>1080.93</v>
      </c>
      <c r="B156">
        <v>1080.93</v>
      </c>
      <c r="C156">
        <v>1080.93</v>
      </c>
      <c r="D156">
        <v>1080.93</v>
      </c>
      <c r="E156">
        <v>1080.93</v>
      </c>
      <c r="F156">
        <v>1080.93</v>
      </c>
      <c r="G156">
        <v>1177.0999999999999</v>
      </c>
      <c r="H156">
        <v>1177.0999999999999</v>
      </c>
      <c r="I156">
        <v>1177.0999999999999</v>
      </c>
      <c r="J156">
        <v>1177.0999999999999</v>
      </c>
      <c r="K156">
        <v>1177.0999999999999</v>
      </c>
      <c r="L156">
        <v>1177.0999999999999</v>
      </c>
      <c r="M156">
        <v>1177.0999999999999</v>
      </c>
    </row>
    <row r="157" spans="1:13" x14ac:dyDescent="0.25">
      <c r="A157">
        <v>1030.77</v>
      </c>
      <c r="B157">
        <v>1030.77</v>
      </c>
      <c r="C157">
        <v>1036.54</v>
      </c>
      <c r="D157">
        <v>1050</v>
      </c>
      <c r="E157">
        <v>1050</v>
      </c>
      <c r="F157">
        <v>1050</v>
      </c>
      <c r="G157">
        <v>1076.93</v>
      </c>
      <c r="H157">
        <v>1076.93</v>
      </c>
      <c r="I157">
        <v>1076.93</v>
      </c>
      <c r="J157">
        <v>1076.93</v>
      </c>
      <c r="K157">
        <v>1076.93</v>
      </c>
      <c r="L157">
        <v>1076.93</v>
      </c>
      <c r="M157">
        <v>1076.93</v>
      </c>
    </row>
    <row r="158" spans="1:13" x14ac:dyDescent="0.25">
      <c r="A158">
        <v>1050</v>
      </c>
      <c r="B158">
        <v>1050</v>
      </c>
      <c r="C158">
        <v>1050</v>
      </c>
      <c r="D158">
        <v>1050</v>
      </c>
      <c r="E158">
        <v>1050</v>
      </c>
      <c r="F158">
        <v>1050</v>
      </c>
      <c r="G158">
        <v>1076.93</v>
      </c>
      <c r="H158">
        <v>1076.93</v>
      </c>
      <c r="I158">
        <v>1076.93</v>
      </c>
      <c r="J158">
        <v>1076.93</v>
      </c>
      <c r="K158">
        <v>1076.93</v>
      </c>
      <c r="L158">
        <v>1076.93</v>
      </c>
      <c r="M158">
        <v>1076.93</v>
      </c>
    </row>
    <row r="159" spans="1:13" x14ac:dyDescent="0.25">
      <c r="A159">
        <v>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215.39</v>
      </c>
      <c r="H159">
        <v>888.47</v>
      </c>
      <c r="I159">
        <v>807.7</v>
      </c>
      <c r="J159">
        <v>969.24</v>
      </c>
      <c r="K159">
        <v>568.62</v>
      </c>
      <c r="L159">
        <v>430.77</v>
      </c>
      <c r="M159">
        <v>323.08</v>
      </c>
    </row>
    <row r="160" spans="1:13" x14ac:dyDescent="0.25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215.39</v>
      </c>
      <c r="H160">
        <v>969.24</v>
      </c>
      <c r="I160">
        <v>969.24</v>
      </c>
      <c r="J160">
        <v>969.24</v>
      </c>
      <c r="K160">
        <v>969.24</v>
      </c>
      <c r="L160">
        <v>1076.93</v>
      </c>
      <c r="M160">
        <v>1076.93</v>
      </c>
    </row>
    <row r="161" spans="1:13" x14ac:dyDescent="0.2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538.47</v>
      </c>
      <c r="J161">
        <v>969.24</v>
      </c>
      <c r="K161">
        <v>969.24</v>
      </c>
      <c r="L161">
        <v>969.24</v>
      </c>
      <c r="M161">
        <v>969.24</v>
      </c>
    </row>
    <row r="162" spans="1:13" x14ac:dyDescent="0.25">
      <c r="F162">
        <v>0</v>
      </c>
      <c r="G162">
        <v>0</v>
      </c>
      <c r="H162">
        <v>0</v>
      </c>
      <c r="I162">
        <v>538.47</v>
      </c>
      <c r="J162">
        <v>969.24</v>
      </c>
      <c r="K162">
        <v>969.24</v>
      </c>
      <c r="L162">
        <v>969.24</v>
      </c>
      <c r="M162">
        <v>969.24</v>
      </c>
    </row>
    <row r="163" spans="1:13" x14ac:dyDescent="0.25">
      <c r="G163">
        <v>0</v>
      </c>
      <c r="H163">
        <v>0</v>
      </c>
      <c r="I163">
        <v>0</v>
      </c>
      <c r="J163">
        <v>0</v>
      </c>
      <c r="K163">
        <v>0</v>
      </c>
      <c r="L163">
        <v>969.24</v>
      </c>
      <c r="M163">
        <v>818.47</v>
      </c>
    </row>
    <row r="164" spans="1:13" x14ac:dyDescent="0.25">
      <c r="G164">
        <v>0</v>
      </c>
      <c r="H164">
        <v>0</v>
      </c>
      <c r="I164">
        <v>0</v>
      </c>
      <c r="J164">
        <v>0</v>
      </c>
      <c r="K164">
        <v>0</v>
      </c>
      <c r="L164">
        <v>969.24</v>
      </c>
      <c r="M164">
        <v>969.24</v>
      </c>
    </row>
    <row r="165" spans="1:13" x14ac:dyDescent="0.25">
      <c r="I165">
        <v>0</v>
      </c>
      <c r="J165">
        <v>0</v>
      </c>
      <c r="K165">
        <v>0</v>
      </c>
      <c r="L165">
        <v>969.24</v>
      </c>
      <c r="M165">
        <v>969.24</v>
      </c>
    </row>
    <row r="166" spans="1:13" x14ac:dyDescent="0.25">
      <c r="I166">
        <v>0</v>
      </c>
      <c r="J166">
        <v>0</v>
      </c>
      <c r="K166">
        <v>0</v>
      </c>
      <c r="L166">
        <v>969.24</v>
      </c>
      <c r="M166">
        <v>969.24</v>
      </c>
    </row>
    <row r="167" spans="1:13" x14ac:dyDescent="0.25">
      <c r="I167">
        <v>0</v>
      </c>
      <c r="J167">
        <v>0</v>
      </c>
      <c r="K167">
        <v>0</v>
      </c>
      <c r="L167">
        <v>969.24</v>
      </c>
      <c r="M167">
        <v>969.24</v>
      </c>
    </row>
    <row r="168" spans="1:13" x14ac:dyDescent="0.25">
      <c r="K168">
        <v>0</v>
      </c>
      <c r="L168">
        <v>969.24</v>
      </c>
      <c r="M168">
        <v>969.24</v>
      </c>
    </row>
    <row r="169" spans="1:13" x14ac:dyDescent="0.25">
      <c r="A169">
        <v>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>
        <v>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>
        <v>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>
        <v>1470.96</v>
      </c>
      <c r="B172">
        <v>1549.1</v>
      </c>
      <c r="C172">
        <v>294.19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5" spans="1:13" x14ac:dyDescent="0.25">
      <c r="A175">
        <v>48514.739999999991</v>
      </c>
      <c r="B175">
        <v>50186.979999999989</v>
      </c>
      <c r="C175">
        <v>48735.75</v>
      </c>
      <c r="D175">
        <v>47860.336999999992</v>
      </c>
      <c r="E175">
        <v>48320.299999999996</v>
      </c>
      <c r="F175">
        <v>48548.959999999992</v>
      </c>
      <c r="G175">
        <v>50939.950000000004</v>
      </c>
      <c r="H175">
        <v>51799.410000000011</v>
      </c>
      <c r="I175">
        <v>52841.880000000005</v>
      </c>
      <c r="J175">
        <v>54688.799999999996</v>
      </c>
      <c r="K175">
        <v>53680.68</v>
      </c>
      <c r="L175">
        <v>58961.149999999987</v>
      </c>
      <c r="M175">
        <v>58647.509999999995</v>
      </c>
    </row>
    <row r="180" spans="1:13" x14ac:dyDescent="0.25">
      <c r="A180">
        <v>3641.53</v>
      </c>
      <c r="B180">
        <v>3641.53</v>
      </c>
      <c r="C180">
        <v>3641.53</v>
      </c>
      <c r="D180">
        <v>3641.53</v>
      </c>
      <c r="E180">
        <v>3641.53</v>
      </c>
      <c r="F180">
        <v>3641.53</v>
      </c>
      <c r="G180">
        <v>3718.46</v>
      </c>
      <c r="H180">
        <v>3718.46</v>
      </c>
      <c r="I180">
        <v>3718.46</v>
      </c>
      <c r="J180">
        <v>3718.46</v>
      </c>
      <c r="K180">
        <v>3718.46</v>
      </c>
      <c r="L180">
        <v>3718.46</v>
      </c>
      <c r="M180">
        <v>3718.46</v>
      </c>
    </row>
    <row r="181" spans="1:13" x14ac:dyDescent="0.25">
      <c r="A181">
        <v>2729.17</v>
      </c>
      <c r="B181">
        <v>2729.17</v>
      </c>
      <c r="C181">
        <v>2729.17</v>
      </c>
      <c r="D181">
        <v>2729.17</v>
      </c>
      <c r="E181">
        <v>2729.17</v>
      </c>
      <c r="F181">
        <v>2729.17</v>
      </c>
      <c r="G181">
        <v>2883.02</v>
      </c>
      <c r="H181">
        <v>2883.02</v>
      </c>
      <c r="I181">
        <v>2883.02</v>
      </c>
      <c r="J181">
        <v>2883.02</v>
      </c>
      <c r="K181">
        <v>2883.02</v>
      </c>
      <c r="L181">
        <v>2883.02</v>
      </c>
      <c r="M181">
        <v>2883.02</v>
      </c>
    </row>
    <row r="182" spans="1:13" x14ac:dyDescent="0.25">
      <c r="A182">
        <v>2729.17</v>
      </c>
      <c r="B182">
        <v>2729.17</v>
      </c>
      <c r="C182">
        <v>2729.17</v>
      </c>
      <c r="D182">
        <v>2729.17</v>
      </c>
      <c r="E182">
        <v>2729.17</v>
      </c>
      <c r="F182">
        <v>2729.17</v>
      </c>
      <c r="G182">
        <v>2883.02</v>
      </c>
      <c r="H182">
        <v>2883.02</v>
      </c>
      <c r="I182">
        <v>2883.02</v>
      </c>
      <c r="J182">
        <v>2883.02</v>
      </c>
      <c r="K182">
        <v>2883.02</v>
      </c>
      <c r="L182">
        <v>2883.02</v>
      </c>
      <c r="M182">
        <v>2883.02</v>
      </c>
    </row>
    <row r="183" spans="1:13" x14ac:dyDescent="0.25">
      <c r="A183">
        <v>2215.09</v>
      </c>
      <c r="B183">
        <v>2215.09</v>
      </c>
      <c r="C183">
        <v>2215.09</v>
      </c>
      <c r="D183">
        <v>2215.09</v>
      </c>
      <c r="E183">
        <v>2215.09</v>
      </c>
      <c r="F183">
        <v>2215.09</v>
      </c>
      <c r="G183">
        <v>2215.09</v>
      </c>
      <c r="H183">
        <v>2215.09</v>
      </c>
      <c r="I183">
        <v>2215.09</v>
      </c>
      <c r="J183">
        <v>2215.09</v>
      </c>
      <c r="K183">
        <v>2407.4</v>
      </c>
      <c r="L183">
        <v>2407.4</v>
      </c>
      <c r="M183">
        <v>2407.4</v>
      </c>
    </row>
    <row r="184" spans="1:13" x14ac:dyDescent="0.25">
      <c r="A184">
        <v>1963.1</v>
      </c>
      <c r="B184">
        <v>1963.1</v>
      </c>
      <c r="C184">
        <v>1963.1</v>
      </c>
      <c r="D184">
        <v>1963.1</v>
      </c>
      <c r="E184">
        <v>1963.1</v>
      </c>
      <c r="F184">
        <v>1963.1</v>
      </c>
      <c r="G184">
        <v>2078.4899999999998</v>
      </c>
      <c r="H184">
        <v>2078.4899999999998</v>
      </c>
      <c r="I184">
        <v>2078.4899999999998</v>
      </c>
      <c r="J184">
        <v>2078.4899999999998</v>
      </c>
      <c r="K184">
        <v>2078.4899999999998</v>
      </c>
      <c r="L184">
        <v>2078.4899999999998</v>
      </c>
      <c r="M184">
        <v>2078.4899999999998</v>
      </c>
    </row>
    <row r="185" spans="1:13" x14ac:dyDescent="0.25">
      <c r="A185">
        <v>1894.18</v>
      </c>
      <c r="B185">
        <v>1894.18</v>
      </c>
      <c r="C185">
        <v>1894.18</v>
      </c>
      <c r="D185">
        <v>1894.18</v>
      </c>
      <c r="E185">
        <v>1894.18</v>
      </c>
      <c r="F185">
        <v>1894.18</v>
      </c>
      <c r="G185">
        <v>2009.57</v>
      </c>
      <c r="H185">
        <v>2009.57</v>
      </c>
      <c r="I185">
        <v>2009.57</v>
      </c>
      <c r="J185">
        <v>2009.57</v>
      </c>
      <c r="K185">
        <v>2009.57</v>
      </c>
      <c r="L185">
        <v>2009.57</v>
      </c>
      <c r="M185">
        <v>2009.57</v>
      </c>
    </row>
    <row r="186" spans="1:13" x14ac:dyDescent="0.25">
      <c r="A186">
        <v>1509.92</v>
      </c>
      <c r="B186">
        <v>1509.92</v>
      </c>
      <c r="C186">
        <v>1509.92</v>
      </c>
      <c r="D186">
        <v>1509.92</v>
      </c>
      <c r="E186">
        <v>1509.92</v>
      </c>
      <c r="F186">
        <v>1509.92</v>
      </c>
      <c r="G186">
        <v>1509.92</v>
      </c>
      <c r="H186">
        <v>1509.92</v>
      </c>
      <c r="I186">
        <v>1509.92</v>
      </c>
      <c r="J186">
        <v>1509.92</v>
      </c>
      <c r="K186">
        <v>1663.77</v>
      </c>
      <c r="L186">
        <v>1663.77</v>
      </c>
      <c r="M186">
        <v>1663.77</v>
      </c>
    </row>
    <row r="187" spans="1:13" x14ac:dyDescent="0.25">
      <c r="A187">
        <v>1478.58</v>
      </c>
      <c r="B187">
        <v>1478.58</v>
      </c>
      <c r="C187">
        <v>1478.58</v>
      </c>
      <c r="D187">
        <v>1478.58</v>
      </c>
      <c r="E187">
        <v>1478.58</v>
      </c>
      <c r="F187">
        <v>1478.58</v>
      </c>
      <c r="G187">
        <v>1478.58</v>
      </c>
      <c r="H187">
        <v>1478.58</v>
      </c>
      <c r="I187">
        <v>1478.58</v>
      </c>
      <c r="J187">
        <v>1478.58</v>
      </c>
      <c r="K187">
        <v>1632.43</v>
      </c>
      <c r="L187">
        <v>1632.43</v>
      </c>
      <c r="M187">
        <v>1632.43</v>
      </c>
    </row>
    <row r="188" spans="1:13" x14ac:dyDescent="0.25">
      <c r="A188">
        <v>1644.11</v>
      </c>
      <c r="B188">
        <v>1644.11</v>
      </c>
      <c r="C188">
        <v>1644.11</v>
      </c>
      <c r="D188">
        <v>1644.11</v>
      </c>
      <c r="E188">
        <v>1644.11</v>
      </c>
      <c r="F188">
        <v>1644.11</v>
      </c>
      <c r="G188">
        <v>1644.11</v>
      </c>
      <c r="H188">
        <v>1644.11</v>
      </c>
      <c r="I188">
        <v>1644.11</v>
      </c>
      <c r="J188">
        <v>1644.11</v>
      </c>
      <c r="K188">
        <v>1759.5</v>
      </c>
      <c r="L188">
        <v>1759.5</v>
      </c>
      <c r="M188">
        <v>1759.5</v>
      </c>
    </row>
    <row r="189" spans="1:13" x14ac:dyDescent="0.25">
      <c r="A189">
        <v>1774.48</v>
      </c>
      <c r="B189">
        <v>1774.48</v>
      </c>
      <c r="C189">
        <v>1774.48</v>
      </c>
      <c r="D189">
        <v>1774.48</v>
      </c>
      <c r="E189">
        <v>1774.48</v>
      </c>
      <c r="F189">
        <v>1774.48</v>
      </c>
      <c r="G189">
        <v>1774.48</v>
      </c>
      <c r="H189">
        <v>1774.48</v>
      </c>
      <c r="I189">
        <v>1774.48</v>
      </c>
      <c r="J189">
        <v>1774.48</v>
      </c>
      <c r="K189">
        <v>1774.48</v>
      </c>
      <c r="L189">
        <v>1774.48</v>
      </c>
      <c r="M189">
        <v>1774.48</v>
      </c>
    </row>
    <row r="190" spans="1:13" x14ac:dyDescent="0.25">
      <c r="A190">
        <v>1408.2</v>
      </c>
      <c r="B190">
        <v>1408.2</v>
      </c>
      <c r="C190">
        <v>1408.2</v>
      </c>
      <c r="D190">
        <v>1408.2</v>
      </c>
      <c r="E190">
        <v>1408.2</v>
      </c>
      <c r="F190">
        <v>1408.2</v>
      </c>
      <c r="G190">
        <v>1408.2</v>
      </c>
      <c r="H190">
        <v>1408.2</v>
      </c>
      <c r="I190">
        <v>1408.2</v>
      </c>
      <c r="J190">
        <v>1408.2</v>
      </c>
      <c r="K190">
        <v>1408.2</v>
      </c>
      <c r="L190">
        <v>1408.2</v>
      </c>
      <c r="M190">
        <v>1408.2</v>
      </c>
    </row>
    <row r="191" spans="1:13" x14ac:dyDescent="0.25">
      <c r="A191">
        <v>1289.57</v>
      </c>
      <c r="B191">
        <v>1289.57</v>
      </c>
      <c r="C191">
        <v>1289.57</v>
      </c>
      <c r="D191">
        <v>1289.57</v>
      </c>
      <c r="E191">
        <v>1289.57</v>
      </c>
      <c r="F191">
        <v>1289.57</v>
      </c>
      <c r="G191">
        <v>1385.73</v>
      </c>
      <c r="H191">
        <v>1385.73</v>
      </c>
      <c r="I191">
        <v>1385.73</v>
      </c>
      <c r="J191">
        <v>1385.73</v>
      </c>
      <c r="K191">
        <v>1385.73</v>
      </c>
      <c r="L191">
        <v>1385.73</v>
      </c>
      <c r="M191">
        <v>1385.73</v>
      </c>
    </row>
    <row r="192" spans="1:13" x14ac:dyDescent="0.25">
      <c r="A192">
        <v>1274.8</v>
      </c>
      <c r="B192">
        <v>1274.8</v>
      </c>
      <c r="C192">
        <v>1274.8</v>
      </c>
      <c r="D192">
        <v>1274.8</v>
      </c>
      <c r="E192">
        <v>1274.8</v>
      </c>
      <c r="F192">
        <v>1274.8</v>
      </c>
      <c r="G192">
        <v>1447.89</v>
      </c>
      <c r="H192">
        <v>1370.96</v>
      </c>
      <c r="I192">
        <v>1370.96</v>
      </c>
      <c r="J192">
        <v>1370.96</v>
      </c>
      <c r="K192">
        <v>1370.96</v>
      </c>
      <c r="L192">
        <v>1370.96</v>
      </c>
      <c r="M192">
        <v>1370.96</v>
      </c>
    </row>
    <row r="193" spans="1:13" x14ac:dyDescent="0.25">
      <c r="A193">
        <v>1160.74</v>
      </c>
      <c r="B193">
        <v>1160.74</v>
      </c>
      <c r="C193">
        <v>1160.74</v>
      </c>
      <c r="D193">
        <v>1160.74</v>
      </c>
      <c r="E193">
        <v>1160.74</v>
      </c>
      <c r="F193">
        <v>1160.74</v>
      </c>
      <c r="G193">
        <v>1333.83</v>
      </c>
      <c r="H193">
        <v>1256.9000000000001</v>
      </c>
      <c r="I193">
        <v>1256.9000000000001</v>
      </c>
      <c r="J193">
        <v>1256.9000000000001</v>
      </c>
      <c r="K193">
        <v>1256.9000000000001</v>
      </c>
      <c r="L193">
        <v>1256.9000000000001</v>
      </c>
      <c r="M193">
        <v>1256.9000000000001</v>
      </c>
    </row>
    <row r="194" spans="1:13" x14ac:dyDescent="0.25">
      <c r="A194">
        <v>1313.05</v>
      </c>
      <c r="B194">
        <v>1313.05</v>
      </c>
      <c r="C194">
        <v>1313.05</v>
      </c>
      <c r="D194">
        <v>1313.05</v>
      </c>
      <c r="E194">
        <v>1313.05</v>
      </c>
      <c r="F194">
        <v>1313.05</v>
      </c>
      <c r="G194">
        <v>1389.98</v>
      </c>
      <c r="H194">
        <v>1389.98</v>
      </c>
      <c r="I194">
        <v>1395.76</v>
      </c>
      <c r="J194">
        <v>1409.22</v>
      </c>
      <c r="K194">
        <v>1409.22</v>
      </c>
      <c r="L194">
        <v>1409.22</v>
      </c>
      <c r="M194">
        <v>1409.22</v>
      </c>
    </row>
    <row r="195" spans="1:13" x14ac:dyDescent="0.25">
      <c r="A195">
        <v>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>
        <v>2218.4699999999998</v>
      </c>
      <c r="B196">
        <v>2218.4699999999998</v>
      </c>
      <c r="C196">
        <v>2218.4699999999998</v>
      </c>
      <c r="D196">
        <v>2218.4699999999998</v>
      </c>
      <c r="E196">
        <v>2218.4699999999998</v>
      </c>
      <c r="F196">
        <v>4858.4492999999993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>
        <v>1529.17</v>
      </c>
      <c r="B197">
        <v>1529.17</v>
      </c>
      <c r="C197">
        <v>1529.17</v>
      </c>
      <c r="D197">
        <v>1529.17</v>
      </c>
      <c r="E197">
        <v>1529.17</v>
      </c>
      <c r="F197">
        <v>1835.0039999999999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>
        <v>1927.37</v>
      </c>
      <c r="B198">
        <v>1927.37</v>
      </c>
      <c r="C198">
        <v>1927.37</v>
      </c>
      <c r="D198">
        <v>1927.37</v>
      </c>
      <c r="E198">
        <v>1927.37</v>
      </c>
      <c r="F198">
        <v>1927.37</v>
      </c>
      <c r="G198">
        <v>1927.37</v>
      </c>
      <c r="H198">
        <v>1927.37</v>
      </c>
      <c r="I198">
        <v>5622.14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M202">
        <v>0</v>
      </c>
    </row>
    <row r="204" spans="1:13" x14ac:dyDescent="0.25">
      <c r="A204">
        <v>33700.700000000012</v>
      </c>
      <c r="B204">
        <v>33700.700000000012</v>
      </c>
      <c r="C204">
        <v>33700.700000000012</v>
      </c>
      <c r="D204">
        <v>33700.700000000012</v>
      </c>
      <c r="E204">
        <v>33700.700000000012</v>
      </c>
      <c r="F204">
        <v>36646.513300000006</v>
      </c>
      <c r="G204">
        <v>31087.739999999998</v>
      </c>
      <c r="H204">
        <v>30933.88</v>
      </c>
      <c r="I204">
        <v>34634.43</v>
      </c>
      <c r="J204">
        <v>29025.750000000004</v>
      </c>
      <c r="K204">
        <v>29641.15</v>
      </c>
      <c r="L204">
        <v>29641.15</v>
      </c>
      <c r="M204">
        <v>29641.15</v>
      </c>
    </row>
    <row r="209" spans="1:13" x14ac:dyDescent="0.25">
      <c r="A209">
        <v>3641.53</v>
      </c>
      <c r="B209">
        <v>3641.53</v>
      </c>
      <c r="C209">
        <v>3641.53</v>
      </c>
      <c r="D209">
        <v>3641.53</v>
      </c>
      <c r="E209">
        <v>3641.53</v>
      </c>
      <c r="F209">
        <v>3641.53</v>
      </c>
      <c r="G209">
        <v>3641.53</v>
      </c>
      <c r="H209">
        <v>3641.53</v>
      </c>
      <c r="I209">
        <v>3695.38</v>
      </c>
      <c r="J209">
        <v>3718.46</v>
      </c>
      <c r="K209">
        <v>3718.46</v>
      </c>
      <c r="L209">
        <v>3718.46</v>
      </c>
      <c r="M209">
        <v>3718.46</v>
      </c>
    </row>
    <row r="210" spans="1:13" x14ac:dyDescent="0.25">
      <c r="A210">
        <v>2518.16</v>
      </c>
      <c r="B210">
        <v>2518.16</v>
      </c>
      <c r="C210">
        <v>2518.16</v>
      </c>
      <c r="D210">
        <v>2518.16</v>
      </c>
      <c r="E210">
        <v>2518.16</v>
      </c>
      <c r="F210">
        <v>2518.16</v>
      </c>
      <c r="G210">
        <v>2518.16</v>
      </c>
      <c r="H210">
        <v>2518.16</v>
      </c>
      <c r="I210">
        <v>2535.2800000000002</v>
      </c>
      <c r="J210">
        <v>2542.61</v>
      </c>
      <c r="K210">
        <v>2542.61</v>
      </c>
      <c r="L210">
        <v>2542.61</v>
      </c>
      <c r="M210">
        <v>2542.61</v>
      </c>
    </row>
    <row r="211" spans="1:13" x14ac:dyDescent="0.25">
      <c r="A211">
        <v>2376.6799999999998</v>
      </c>
      <c r="B211">
        <v>2376.6799999999998</v>
      </c>
      <c r="C211">
        <v>2376.6799999999998</v>
      </c>
      <c r="D211">
        <v>2376.6799999999998</v>
      </c>
      <c r="E211">
        <v>2376.6799999999998</v>
      </c>
      <c r="F211">
        <v>2376.6799999999998</v>
      </c>
      <c r="G211">
        <v>2376.6799999999998</v>
      </c>
      <c r="H211">
        <v>2376.6799999999998</v>
      </c>
      <c r="I211">
        <v>2376.6799999999998</v>
      </c>
      <c r="J211">
        <v>2376.6799999999998</v>
      </c>
      <c r="K211">
        <v>2376.6799999999998</v>
      </c>
      <c r="L211">
        <v>2376.6799999999998</v>
      </c>
      <c r="M211">
        <v>2376.6799999999998</v>
      </c>
    </row>
    <row r="212" spans="1:13" x14ac:dyDescent="0.25">
      <c r="A212">
        <v>1728.39</v>
      </c>
      <c r="B212">
        <v>1728.39</v>
      </c>
      <c r="C212">
        <v>1728.39</v>
      </c>
      <c r="D212">
        <v>1728.39</v>
      </c>
      <c r="E212">
        <v>1728.39</v>
      </c>
      <c r="F212">
        <v>1728.39</v>
      </c>
      <c r="G212">
        <v>1728.39</v>
      </c>
      <c r="H212">
        <v>1728.39</v>
      </c>
      <c r="I212">
        <v>1728.39</v>
      </c>
      <c r="J212">
        <v>1728.39</v>
      </c>
      <c r="K212">
        <v>1728.39</v>
      </c>
      <c r="L212">
        <v>1728.39</v>
      </c>
      <c r="M212">
        <v>1728.39</v>
      </c>
    </row>
    <row r="213" spans="1:13" x14ac:dyDescent="0.25">
      <c r="A213">
        <v>1971.7</v>
      </c>
      <c r="B213">
        <v>1971.7</v>
      </c>
      <c r="C213">
        <v>1971.7</v>
      </c>
      <c r="D213">
        <v>1971.7</v>
      </c>
      <c r="E213">
        <v>1971.7</v>
      </c>
      <c r="F213">
        <v>1971.7</v>
      </c>
      <c r="G213">
        <v>1971.7</v>
      </c>
      <c r="H213">
        <v>1971.7</v>
      </c>
      <c r="I213">
        <v>1971.7</v>
      </c>
      <c r="J213">
        <v>1971.7</v>
      </c>
      <c r="K213">
        <v>1971.7</v>
      </c>
      <c r="L213">
        <v>1971.7</v>
      </c>
      <c r="M213">
        <v>1971.7</v>
      </c>
    </row>
    <row r="214" spans="1:13" x14ac:dyDescent="0.25">
      <c r="A214">
        <v>1864</v>
      </c>
      <c r="B214">
        <v>1864</v>
      </c>
      <c r="C214">
        <v>1864</v>
      </c>
      <c r="D214">
        <v>1864</v>
      </c>
      <c r="E214">
        <v>1864</v>
      </c>
      <c r="F214">
        <v>1864</v>
      </c>
      <c r="G214">
        <v>1864</v>
      </c>
      <c r="H214">
        <v>1864</v>
      </c>
      <c r="I214">
        <v>1864</v>
      </c>
      <c r="J214">
        <v>1864</v>
      </c>
      <c r="K214">
        <v>1864</v>
      </c>
      <c r="L214">
        <v>1864</v>
      </c>
      <c r="M214">
        <v>1864</v>
      </c>
    </row>
    <row r="215" spans="1:13" x14ac:dyDescent="0.25">
      <c r="A215">
        <v>1769.67</v>
      </c>
      <c r="B215">
        <v>1769.67</v>
      </c>
      <c r="C215">
        <v>1769.67</v>
      </c>
      <c r="D215">
        <v>1769.67</v>
      </c>
      <c r="E215">
        <v>1769.67</v>
      </c>
      <c r="F215">
        <v>1769.67</v>
      </c>
      <c r="G215">
        <v>1769.67</v>
      </c>
      <c r="H215">
        <v>1769.67</v>
      </c>
      <c r="I215">
        <v>1769.67</v>
      </c>
      <c r="J215">
        <v>1769.67</v>
      </c>
      <c r="K215">
        <v>1769.67</v>
      </c>
      <c r="L215">
        <v>1897.17</v>
      </c>
      <c r="M215">
        <v>1792.17</v>
      </c>
    </row>
    <row r="216" spans="1:13" x14ac:dyDescent="0.25">
      <c r="A216">
        <v>1535.69</v>
      </c>
      <c r="B216">
        <v>1535.69</v>
      </c>
      <c r="C216">
        <v>1535.69</v>
      </c>
      <c r="D216">
        <v>1535.69</v>
      </c>
      <c r="E216">
        <v>1535.69</v>
      </c>
      <c r="F216">
        <v>1535.69</v>
      </c>
      <c r="G216">
        <v>1535.69</v>
      </c>
      <c r="H216">
        <v>1535.69</v>
      </c>
      <c r="I216">
        <v>1589.54</v>
      </c>
      <c r="J216">
        <v>1612.62</v>
      </c>
      <c r="K216">
        <v>1612.62</v>
      </c>
      <c r="L216">
        <v>1612.62</v>
      </c>
      <c r="M216">
        <v>1612.62</v>
      </c>
    </row>
    <row r="217" spans="1:13" x14ac:dyDescent="0.25">
      <c r="A217">
        <v>1466.36</v>
      </c>
      <c r="B217">
        <v>1466.36</v>
      </c>
      <c r="C217">
        <v>1466.36</v>
      </c>
      <c r="D217">
        <v>1466.36</v>
      </c>
      <c r="E217">
        <v>1466.36</v>
      </c>
      <c r="F217">
        <v>1466.36</v>
      </c>
      <c r="G217">
        <v>1466.36</v>
      </c>
      <c r="H217">
        <v>1466.36</v>
      </c>
      <c r="I217">
        <v>1533.67</v>
      </c>
      <c r="J217">
        <v>1562.52</v>
      </c>
      <c r="K217">
        <v>1562.52</v>
      </c>
      <c r="L217">
        <v>1562.52</v>
      </c>
      <c r="M217">
        <v>1562.52</v>
      </c>
    </row>
    <row r="218" spans="1:13" x14ac:dyDescent="0.25">
      <c r="A218">
        <v>1805.83</v>
      </c>
      <c r="B218">
        <v>1805.83</v>
      </c>
      <c r="C218">
        <v>1805.83</v>
      </c>
      <c r="D218">
        <v>1805.83</v>
      </c>
      <c r="E218">
        <v>1805.83</v>
      </c>
      <c r="F218">
        <v>1805.83</v>
      </c>
      <c r="G218">
        <v>1805.83</v>
      </c>
      <c r="H218">
        <v>1805.83</v>
      </c>
      <c r="I218">
        <v>1859.68</v>
      </c>
      <c r="J218">
        <v>1882.76</v>
      </c>
      <c r="K218">
        <v>1882.76</v>
      </c>
      <c r="L218">
        <v>1882.76</v>
      </c>
      <c r="M218">
        <v>1882.76</v>
      </c>
    </row>
    <row r="219" spans="1:13" x14ac:dyDescent="0.25">
      <c r="A219">
        <v>1334.15</v>
      </c>
      <c r="B219">
        <v>1334.15</v>
      </c>
      <c r="C219">
        <v>1334.15</v>
      </c>
      <c r="D219">
        <v>1334.15</v>
      </c>
      <c r="E219">
        <v>667.08</v>
      </c>
      <c r="F219">
        <v>667.08</v>
      </c>
      <c r="G219">
        <v>667.08</v>
      </c>
      <c r="H219">
        <v>667.08</v>
      </c>
      <c r="I219">
        <v>667.08</v>
      </c>
      <c r="J219">
        <v>667.08</v>
      </c>
      <c r="K219">
        <v>533.65</v>
      </c>
      <c r="L219">
        <v>0</v>
      </c>
      <c r="M219">
        <v>0</v>
      </c>
    </row>
    <row r="220" spans="1:13" x14ac:dyDescent="0.25">
      <c r="A220">
        <v>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>
        <v>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>
        <v>0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L223">
        <v>0</v>
      </c>
      <c r="M223">
        <v>0</v>
      </c>
    </row>
    <row r="224" spans="1:13" x14ac:dyDescent="0.25">
      <c r="L224">
        <v>0</v>
      </c>
      <c r="M224">
        <v>0</v>
      </c>
    </row>
    <row r="226" spans="1:13" x14ac:dyDescent="0.25">
      <c r="A226">
        <v>22012.160000000003</v>
      </c>
      <c r="B226">
        <v>22012.160000000003</v>
      </c>
      <c r="C226">
        <v>22012.160000000003</v>
      </c>
      <c r="D226">
        <v>22012.160000000003</v>
      </c>
      <c r="E226">
        <v>21345.090000000004</v>
      </c>
      <c r="F226">
        <v>21345.090000000004</v>
      </c>
      <c r="G226">
        <v>21345.090000000004</v>
      </c>
      <c r="H226">
        <v>21345.090000000004</v>
      </c>
      <c r="I226">
        <v>21591.07</v>
      </c>
      <c r="J226">
        <v>21696.49</v>
      </c>
      <c r="K226">
        <v>21563.06</v>
      </c>
      <c r="L226">
        <v>21156.91</v>
      </c>
      <c r="M226">
        <v>21051.91</v>
      </c>
    </row>
    <row r="230" spans="1:13" x14ac:dyDescent="0.25">
      <c r="A230">
        <v>2865.06</v>
      </c>
      <c r="B230">
        <v>2865.06</v>
      </c>
      <c r="C230">
        <v>2865.06</v>
      </c>
      <c r="D230">
        <v>2865.06</v>
      </c>
      <c r="E230">
        <v>2865.06</v>
      </c>
      <c r="F230">
        <v>2865.06</v>
      </c>
      <c r="G230">
        <v>3057.37</v>
      </c>
      <c r="H230">
        <v>3057.37</v>
      </c>
      <c r="I230">
        <v>3057.37</v>
      </c>
      <c r="J230">
        <v>3057.37</v>
      </c>
      <c r="K230">
        <v>3057.37</v>
      </c>
      <c r="L230">
        <v>3057.37</v>
      </c>
      <c r="M230">
        <v>3057.37</v>
      </c>
    </row>
    <row r="231" spans="1:13" x14ac:dyDescent="0.25">
      <c r="A231">
        <v>2542.61</v>
      </c>
      <c r="B231">
        <v>2542.61</v>
      </c>
      <c r="C231">
        <v>2542.61</v>
      </c>
      <c r="D231">
        <v>2542.61</v>
      </c>
      <c r="E231">
        <v>2542.61</v>
      </c>
      <c r="F231">
        <v>2542.61</v>
      </c>
      <c r="G231">
        <v>2542.61</v>
      </c>
      <c r="H231">
        <v>2542.61</v>
      </c>
      <c r="I231">
        <v>2542.61</v>
      </c>
      <c r="J231">
        <v>2542.61</v>
      </c>
      <c r="K231">
        <v>2542.61</v>
      </c>
      <c r="L231">
        <v>2542.61</v>
      </c>
      <c r="M231">
        <v>2542.61</v>
      </c>
    </row>
    <row r="232" spans="1:13" x14ac:dyDescent="0.25">
      <c r="A232">
        <v>1749.37</v>
      </c>
      <c r="B232">
        <v>1749.37</v>
      </c>
      <c r="C232">
        <v>1749.37</v>
      </c>
      <c r="D232">
        <v>1749.37</v>
      </c>
      <c r="E232">
        <v>1749.37</v>
      </c>
      <c r="F232">
        <v>1749.37</v>
      </c>
      <c r="G232">
        <v>1749.37</v>
      </c>
      <c r="H232">
        <v>1749.37</v>
      </c>
      <c r="I232">
        <v>1749.37</v>
      </c>
      <c r="J232">
        <v>1749.37</v>
      </c>
      <c r="K232">
        <v>1749.37</v>
      </c>
      <c r="L232">
        <v>1749.37</v>
      </c>
      <c r="M232">
        <v>1749.37</v>
      </c>
    </row>
    <row r="233" spans="1:13" x14ac:dyDescent="0.25">
      <c r="A233">
        <v>1500.26</v>
      </c>
      <c r="B233">
        <v>1500.26</v>
      </c>
      <c r="C233">
        <v>1500.26</v>
      </c>
      <c r="D233">
        <v>1500.26</v>
      </c>
      <c r="E233">
        <v>1500.26</v>
      </c>
      <c r="F233">
        <v>1500.26</v>
      </c>
      <c r="G233">
        <v>1500.26</v>
      </c>
      <c r="H233">
        <v>1500.26</v>
      </c>
      <c r="I233">
        <v>1567.57</v>
      </c>
      <c r="J233">
        <v>1596.42</v>
      </c>
      <c r="K233">
        <v>1596.42</v>
      </c>
      <c r="L233">
        <v>1596.42</v>
      </c>
      <c r="M233">
        <v>1596.42</v>
      </c>
    </row>
    <row r="234" spans="1:13" x14ac:dyDescent="0.25">
      <c r="A234">
        <v>1878.37</v>
      </c>
      <c r="B234">
        <v>1878.37</v>
      </c>
      <c r="C234">
        <v>1878.37</v>
      </c>
      <c r="D234">
        <v>1878.37</v>
      </c>
      <c r="E234">
        <v>1878.37</v>
      </c>
      <c r="F234">
        <v>1878.37</v>
      </c>
      <c r="G234">
        <v>1878.37</v>
      </c>
      <c r="H234">
        <v>1878.37</v>
      </c>
      <c r="I234">
        <v>1878.37</v>
      </c>
      <c r="J234">
        <v>1878.37</v>
      </c>
      <c r="K234">
        <v>1878.37</v>
      </c>
      <c r="L234">
        <v>1878.37</v>
      </c>
      <c r="M234">
        <v>1878.37</v>
      </c>
    </row>
    <row r="235" spans="1:13" x14ac:dyDescent="0.25">
      <c r="A235">
        <v>1775.88</v>
      </c>
      <c r="B235">
        <v>1775.88</v>
      </c>
      <c r="C235">
        <v>1775.88</v>
      </c>
      <c r="D235">
        <v>1775.88</v>
      </c>
      <c r="E235">
        <v>1775.88</v>
      </c>
      <c r="F235">
        <v>1775.88</v>
      </c>
      <c r="G235">
        <v>1775.88</v>
      </c>
      <c r="H235">
        <v>1775.88</v>
      </c>
      <c r="I235">
        <v>1775.88</v>
      </c>
      <c r="J235">
        <v>1775.88</v>
      </c>
      <c r="K235">
        <v>1775.88</v>
      </c>
      <c r="L235">
        <v>1775.88</v>
      </c>
      <c r="M235">
        <v>1775.88</v>
      </c>
    </row>
    <row r="236" spans="1:13" x14ac:dyDescent="0.25">
      <c r="A236">
        <v>1344.88</v>
      </c>
      <c r="B236">
        <v>1344.88</v>
      </c>
      <c r="C236">
        <v>1344.88</v>
      </c>
      <c r="D236">
        <v>1344.88</v>
      </c>
      <c r="E236">
        <v>1344.88</v>
      </c>
      <c r="F236">
        <v>1344.88</v>
      </c>
      <c r="G236">
        <v>1344.88</v>
      </c>
      <c r="H236">
        <v>1344.88</v>
      </c>
      <c r="I236">
        <v>1344.88</v>
      </c>
      <c r="J236">
        <v>1344.88</v>
      </c>
      <c r="K236">
        <v>1344.88</v>
      </c>
      <c r="L236">
        <v>1344.88</v>
      </c>
      <c r="M236">
        <v>1344.88</v>
      </c>
    </row>
    <row r="237" spans="1:13" x14ac:dyDescent="0.25">
      <c r="A237">
        <v>1445.3</v>
      </c>
      <c r="B237">
        <v>1445.3</v>
      </c>
      <c r="C237">
        <v>1445.3</v>
      </c>
      <c r="D237">
        <v>1445.3</v>
      </c>
      <c r="E237">
        <v>1445.3</v>
      </c>
      <c r="F237">
        <v>1445.3</v>
      </c>
      <c r="G237">
        <v>1445.3</v>
      </c>
      <c r="H237">
        <v>1445.3</v>
      </c>
      <c r="I237">
        <v>1445.3</v>
      </c>
      <c r="J237">
        <v>1445.3</v>
      </c>
      <c r="K237">
        <v>1445.3</v>
      </c>
      <c r="L237">
        <v>1445.3</v>
      </c>
      <c r="M237">
        <v>1445.3</v>
      </c>
    </row>
    <row r="238" spans="1:13" x14ac:dyDescent="0.25">
      <c r="A238">
        <v>1344.88</v>
      </c>
      <c r="B238">
        <v>1344.88</v>
      </c>
      <c r="C238">
        <v>1344.88</v>
      </c>
      <c r="D238">
        <v>1344.88</v>
      </c>
      <c r="E238">
        <v>1344.88</v>
      </c>
      <c r="F238">
        <v>1344.88</v>
      </c>
      <c r="G238">
        <v>1479.5</v>
      </c>
      <c r="H238">
        <v>1479.5</v>
      </c>
      <c r="I238">
        <v>1479.5</v>
      </c>
      <c r="J238">
        <v>1479.5</v>
      </c>
      <c r="K238">
        <v>1479.5</v>
      </c>
      <c r="L238">
        <v>1479.5</v>
      </c>
      <c r="M238">
        <v>1479.5</v>
      </c>
    </row>
    <row r="239" spans="1:13" x14ac:dyDescent="0.25">
      <c r="A239">
        <v>1231.43</v>
      </c>
      <c r="B239">
        <v>1231.43</v>
      </c>
      <c r="C239">
        <v>1231.43</v>
      </c>
      <c r="D239">
        <v>1231.43</v>
      </c>
      <c r="E239">
        <v>1231.43</v>
      </c>
      <c r="F239">
        <v>1231.43</v>
      </c>
      <c r="G239">
        <v>985.14</v>
      </c>
      <c r="H239">
        <v>862</v>
      </c>
      <c r="I239">
        <v>615.72</v>
      </c>
      <c r="J239">
        <v>615.72</v>
      </c>
      <c r="K239">
        <v>615.72</v>
      </c>
      <c r="L239">
        <v>923.58</v>
      </c>
      <c r="M239">
        <v>1231.43</v>
      </c>
    </row>
    <row r="240" spans="1:13" x14ac:dyDescent="0.25">
      <c r="A240">
        <v>1193.18</v>
      </c>
      <c r="B240">
        <v>1193.18</v>
      </c>
      <c r="C240">
        <v>1193.18</v>
      </c>
      <c r="D240">
        <v>1193.18</v>
      </c>
      <c r="E240">
        <v>1193.18</v>
      </c>
      <c r="F240">
        <v>1193.18</v>
      </c>
      <c r="G240">
        <v>1289.3399999999999</v>
      </c>
      <c r="H240">
        <v>1289.3399999999999</v>
      </c>
      <c r="I240">
        <v>1289.3399999999999</v>
      </c>
      <c r="J240">
        <v>1289.3399999999999</v>
      </c>
      <c r="K240">
        <v>1289.3399999999999</v>
      </c>
      <c r="L240">
        <v>1289.3399999999999</v>
      </c>
      <c r="M240">
        <v>1289.3399999999999</v>
      </c>
    </row>
    <row r="241" spans="1:13" x14ac:dyDescent="0.25">
      <c r="A241">
        <v>1479.7</v>
      </c>
      <c r="B241">
        <v>1479.7</v>
      </c>
      <c r="C241">
        <v>1479.7</v>
      </c>
      <c r="D241">
        <v>1479.7</v>
      </c>
      <c r="E241">
        <v>1479.7</v>
      </c>
      <c r="F241">
        <v>1479.7</v>
      </c>
      <c r="G241">
        <v>1479.7</v>
      </c>
      <c r="H241">
        <v>1479.7</v>
      </c>
      <c r="I241">
        <v>1479.7</v>
      </c>
      <c r="J241">
        <v>1479.7</v>
      </c>
      <c r="K241">
        <v>1479.7</v>
      </c>
      <c r="L241">
        <v>1479.7</v>
      </c>
      <c r="M241">
        <v>1479.7</v>
      </c>
    </row>
    <row r="242" spans="1:13" x14ac:dyDescent="0.25">
      <c r="A242">
        <v>1160.74</v>
      </c>
      <c r="B242">
        <v>1160.74</v>
      </c>
      <c r="C242">
        <v>1160.74</v>
      </c>
      <c r="D242">
        <v>1160.74</v>
      </c>
      <c r="E242">
        <v>1160.74</v>
      </c>
      <c r="F242">
        <v>1160.74</v>
      </c>
      <c r="G242">
        <v>1256.9000000000001</v>
      </c>
      <c r="H242">
        <v>1256.9000000000001</v>
      </c>
      <c r="I242">
        <v>1256.9000000000001</v>
      </c>
      <c r="J242">
        <v>1256.9000000000001</v>
      </c>
      <c r="K242">
        <v>1256.9000000000001</v>
      </c>
      <c r="L242">
        <v>1256.9000000000001</v>
      </c>
      <c r="M242">
        <v>1256.9000000000001</v>
      </c>
    </row>
    <row r="243" spans="1:13" x14ac:dyDescent="0.25">
      <c r="A243">
        <v>1030.77</v>
      </c>
      <c r="B243">
        <v>1042.31</v>
      </c>
      <c r="C243">
        <v>1050</v>
      </c>
      <c r="D243">
        <v>1050</v>
      </c>
      <c r="E243">
        <v>1050</v>
      </c>
      <c r="F243">
        <v>1050</v>
      </c>
      <c r="G243">
        <v>1076.93</v>
      </c>
      <c r="H243">
        <v>1076.93</v>
      </c>
      <c r="I243">
        <v>1076.93</v>
      </c>
      <c r="J243">
        <v>1076.93</v>
      </c>
      <c r="K243">
        <v>1076.93</v>
      </c>
      <c r="L243">
        <v>1076.93</v>
      </c>
      <c r="M243">
        <v>1076.93</v>
      </c>
    </row>
    <row r="244" spans="1:13" x14ac:dyDescent="0.25">
      <c r="A244">
        <v>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215.39</v>
      </c>
      <c r="H244">
        <v>915.39</v>
      </c>
      <c r="I244">
        <v>969.24</v>
      </c>
      <c r="J244">
        <v>969.24</v>
      </c>
      <c r="K244">
        <v>969.24</v>
      </c>
      <c r="L244">
        <v>1076.93</v>
      </c>
      <c r="M244">
        <v>1076.93</v>
      </c>
    </row>
    <row r="245" spans="1:13" x14ac:dyDescent="0.25">
      <c r="A245">
        <v>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188.47</v>
      </c>
      <c r="H245">
        <v>969.24</v>
      </c>
      <c r="I245">
        <v>969.24</v>
      </c>
      <c r="J245">
        <v>969.24</v>
      </c>
      <c r="K245">
        <v>969.24</v>
      </c>
      <c r="L245">
        <v>1076.93</v>
      </c>
      <c r="M245">
        <v>473.85</v>
      </c>
    </row>
    <row r="246" spans="1:13" x14ac:dyDescent="0.25">
      <c r="A246">
        <v>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215.39</v>
      </c>
      <c r="H246">
        <v>946.62</v>
      </c>
      <c r="I246">
        <v>969.24</v>
      </c>
      <c r="J246">
        <v>969.24</v>
      </c>
      <c r="K246">
        <v>969.24</v>
      </c>
      <c r="L246">
        <v>1076.93</v>
      </c>
      <c r="M246">
        <v>1076.93</v>
      </c>
    </row>
    <row r="247" spans="1:13" x14ac:dyDescent="0.25">
      <c r="A247">
        <v>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>
        <v>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50" spans="1:13" x14ac:dyDescent="0.25">
      <c r="A250">
        <v>22542.430000000004</v>
      </c>
      <c r="B250">
        <v>22553.970000000005</v>
      </c>
      <c r="C250">
        <v>22561.660000000003</v>
      </c>
      <c r="D250">
        <v>22561.660000000003</v>
      </c>
      <c r="E250">
        <v>22561.660000000003</v>
      </c>
      <c r="F250">
        <v>22561.660000000003</v>
      </c>
      <c r="G250">
        <v>23480.800000000003</v>
      </c>
      <c r="H250">
        <v>25569.660000000003</v>
      </c>
      <c r="I250">
        <v>25467.160000000011</v>
      </c>
      <c r="J250">
        <v>25496.010000000009</v>
      </c>
      <c r="K250">
        <v>25496.010000000009</v>
      </c>
      <c r="L250">
        <v>26126.940000000006</v>
      </c>
      <c r="M250">
        <v>25831.710000000003</v>
      </c>
    </row>
    <row r="254" spans="1:13" x14ac:dyDescent="0.25">
      <c r="A254">
        <v>2450.67</v>
      </c>
      <c r="B254">
        <v>2450.67</v>
      </c>
      <c r="C254">
        <v>2450.67</v>
      </c>
      <c r="D254">
        <v>2450.67</v>
      </c>
      <c r="E254">
        <v>2450.67</v>
      </c>
      <c r="F254">
        <v>2450.67</v>
      </c>
      <c r="G254">
        <v>2450.67</v>
      </c>
      <c r="H254">
        <v>2450.67</v>
      </c>
      <c r="I254">
        <v>2450.67</v>
      </c>
      <c r="J254">
        <v>2450.67</v>
      </c>
      <c r="K254">
        <v>2450.67</v>
      </c>
      <c r="L254">
        <v>2450.67</v>
      </c>
      <c r="M254">
        <v>2450.67</v>
      </c>
    </row>
    <row r="255" spans="1:13" x14ac:dyDescent="0.25">
      <c r="A255">
        <v>1860.83</v>
      </c>
      <c r="B255">
        <v>1860.83</v>
      </c>
      <c r="C255">
        <v>1860.83</v>
      </c>
      <c r="D255">
        <v>1860.83</v>
      </c>
      <c r="E255">
        <v>1860.83</v>
      </c>
      <c r="F255">
        <v>1860.83</v>
      </c>
      <c r="G255">
        <v>1860.83</v>
      </c>
      <c r="H255">
        <v>1860.83</v>
      </c>
      <c r="I255">
        <v>1860.83</v>
      </c>
      <c r="J255">
        <v>1860.83</v>
      </c>
      <c r="K255">
        <v>1860.83</v>
      </c>
      <c r="L255">
        <v>1860.83</v>
      </c>
      <c r="M255">
        <v>1860.83</v>
      </c>
    </row>
    <row r="256" spans="1:13" x14ac:dyDescent="0.25">
      <c r="A256">
        <v>1695.01</v>
      </c>
      <c r="B256">
        <v>1695.01</v>
      </c>
      <c r="C256">
        <v>1695.01</v>
      </c>
      <c r="D256">
        <v>1695.01</v>
      </c>
      <c r="E256">
        <v>1695.01</v>
      </c>
      <c r="F256">
        <v>1695.01</v>
      </c>
      <c r="G256">
        <v>1695.01</v>
      </c>
      <c r="H256">
        <v>1695.01</v>
      </c>
      <c r="I256">
        <v>1695.01</v>
      </c>
      <c r="J256">
        <v>1695.01</v>
      </c>
      <c r="K256">
        <v>1695.01</v>
      </c>
      <c r="L256">
        <v>1695.01</v>
      </c>
      <c r="M256">
        <v>1695.01</v>
      </c>
    </row>
    <row r="257" spans="1:13" x14ac:dyDescent="0.25">
      <c r="A257">
        <v>1560.21</v>
      </c>
      <c r="B257">
        <v>1560.21</v>
      </c>
      <c r="C257">
        <v>1560.21</v>
      </c>
      <c r="D257">
        <v>1560.21</v>
      </c>
      <c r="E257">
        <v>1560.21</v>
      </c>
      <c r="F257">
        <v>1560.21</v>
      </c>
      <c r="G257">
        <v>1560.21</v>
      </c>
      <c r="H257">
        <v>1560.21</v>
      </c>
      <c r="I257">
        <v>1560.21</v>
      </c>
      <c r="J257">
        <v>1560.21</v>
      </c>
      <c r="K257">
        <v>1560.21</v>
      </c>
      <c r="L257">
        <v>1560.21</v>
      </c>
      <c r="M257">
        <v>1560.21</v>
      </c>
    </row>
    <row r="258" spans="1:13" x14ac:dyDescent="0.25">
      <c r="A258">
        <v>1599.74</v>
      </c>
      <c r="B258">
        <v>1599.74</v>
      </c>
      <c r="C258">
        <v>1599.74</v>
      </c>
      <c r="D258">
        <v>1599.74</v>
      </c>
      <c r="E258">
        <v>1599.74</v>
      </c>
      <c r="F258">
        <v>1599.74</v>
      </c>
      <c r="G258">
        <v>1676.67</v>
      </c>
      <c r="H258">
        <v>1676.67</v>
      </c>
      <c r="I258">
        <v>1699.17</v>
      </c>
      <c r="J258">
        <v>1676.67</v>
      </c>
      <c r="K258">
        <v>1676.67</v>
      </c>
      <c r="L258">
        <v>1676.67</v>
      </c>
      <c r="M258">
        <v>1676.67</v>
      </c>
    </row>
    <row r="259" spans="1:13" x14ac:dyDescent="0.25">
      <c r="A259">
        <v>1574.55</v>
      </c>
      <c r="B259">
        <v>1574.55</v>
      </c>
      <c r="C259">
        <v>1574.55</v>
      </c>
      <c r="D259">
        <v>1574.55</v>
      </c>
      <c r="E259">
        <v>1574.55</v>
      </c>
      <c r="F259">
        <v>1574.55</v>
      </c>
      <c r="G259">
        <v>1651.48</v>
      </c>
      <c r="H259">
        <v>1651.48</v>
      </c>
      <c r="I259">
        <v>1651.48</v>
      </c>
      <c r="J259">
        <v>1733.98</v>
      </c>
      <c r="K259">
        <v>1681.48</v>
      </c>
      <c r="L259">
        <v>1651.48</v>
      </c>
      <c r="M259">
        <v>1711.48</v>
      </c>
    </row>
    <row r="260" spans="1:13" x14ac:dyDescent="0.25">
      <c r="A260">
        <v>1448.31</v>
      </c>
      <c r="B260">
        <v>1448.31</v>
      </c>
      <c r="C260">
        <v>1448.31</v>
      </c>
      <c r="D260">
        <v>1448.31</v>
      </c>
      <c r="E260">
        <v>1448.31</v>
      </c>
      <c r="F260">
        <v>1448.31</v>
      </c>
      <c r="G260">
        <v>1582.93</v>
      </c>
      <c r="H260">
        <v>1582.93</v>
      </c>
      <c r="I260">
        <v>1582.93</v>
      </c>
      <c r="J260">
        <v>1582.93</v>
      </c>
      <c r="K260">
        <v>1582.93</v>
      </c>
      <c r="L260">
        <v>1582.93</v>
      </c>
      <c r="M260">
        <v>1582.93</v>
      </c>
    </row>
    <row r="261" spans="1:13" x14ac:dyDescent="0.25">
      <c r="A261">
        <v>1181.57</v>
      </c>
      <c r="B261">
        <v>1181.57</v>
      </c>
      <c r="C261">
        <v>1181.57</v>
      </c>
      <c r="D261">
        <v>1181.57</v>
      </c>
      <c r="E261">
        <v>1181.57</v>
      </c>
      <c r="F261">
        <v>1181.57</v>
      </c>
      <c r="G261">
        <v>1258.5</v>
      </c>
      <c r="H261">
        <v>1258.5</v>
      </c>
      <c r="I261">
        <v>1258.5</v>
      </c>
      <c r="J261">
        <v>1258.5</v>
      </c>
      <c r="K261">
        <v>1258.5</v>
      </c>
      <c r="L261">
        <v>1258.5</v>
      </c>
      <c r="M261">
        <v>1258.5</v>
      </c>
    </row>
    <row r="262" spans="1:13" x14ac:dyDescent="0.25">
      <c r="A262">
        <v>1380.42</v>
      </c>
      <c r="B262">
        <v>1380.42</v>
      </c>
      <c r="C262">
        <v>1380.42</v>
      </c>
      <c r="D262">
        <v>1380.42</v>
      </c>
      <c r="E262">
        <v>1380.42</v>
      </c>
      <c r="F262">
        <v>1380.42</v>
      </c>
      <c r="G262">
        <v>1495.81</v>
      </c>
      <c r="H262">
        <v>1495.81</v>
      </c>
      <c r="I262">
        <v>1495.81</v>
      </c>
      <c r="J262">
        <v>1495.81</v>
      </c>
      <c r="K262">
        <v>1495.81</v>
      </c>
      <c r="L262">
        <v>1495.81</v>
      </c>
      <c r="M262">
        <v>1495.81</v>
      </c>
    </row>
    <row r="263" spans="1:13" x14ac:dyDescent="0.25">
      <c r="A263">
        <v>1423.73</v>
      </c>
      <c r="B263">
        <v>1423.73</v>
      </c>
      <c r="C263">
        <v>1423.73</v>
      </c>
      <c r="D263">
        <v>1423.73</v>
      </c>
      <c r="E263">
        <v>1423.73</v>
      </c>
      <c r="F263">
        <v>1423.73</v>
      </c>
      <c r="G263">
        <v>1423.73</v>
      </c>
      <c r="H263">
        <v>1423.73</v>
      </c>
      <c r="I263">
        <v>1423.73</v>
      </c>
      <c r="J263">
        <v>1618.73</v>
      </c>
      <c r="K263">
        <v>1423.73</v>
      </c>
      <c r="L263">
        <v>1468.73</v>
      </c>
      <c r="M263">
        <v>1528.73</v>
      </c>
    </row>
    <row r="264" spans="1:13" x14ac:dyDescent="0.25">
      <c r="A264">
        <v>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753.85</v>
      </c>
      <c r="I264">
        <v>969.24</v>
      </c>
      <c r="J264">
        <v>969.24</v>
      </c>
      <c r="K264">
        <v>969.24</v>
      </c>
      <c r="L264">
        <v>969.24</v>
      </c>
      <c r="M264">
        <v>1076.93</v>
      </c>
    </row>
    <row r="265" spans="1:13" x14ac:dyDescent="0.25">
      <c r="F265">
        <v>0</v>
      </c>
      <c r="G265">
        <v>0</v>
      </c>
      <c r="H265">
        <v>0</v>
      </c>
      <c r="I265">
        <v>430.78</v>
      </c>
      <c r="J265">
        <v>969.24</v>
      </c>
      <c r="K265">
        <v>969.24</v>
      </c>
      <c r="L265">
        <v>969.24</v>
      </c>
      <c r="M265">
        <v>969.24</v>
      </c>
    </row>
    <row r="266" spans="1:13" x14ac:dyDescent="0.25">
      <c r="A266">
        <v>1270.3399999999999</v>
      </c>
      <c r="B266">
        <v>1270.3399999999999</v>
      </c>
      <c r="C266">
        <v>1270.3399999999999</v>
      </c>
      <c r="D266">
        <v>1270.3399999999999</v>
      </c>
      <c r="E266">
        <v>1270.3399999999999</v>
      </c>
      <c r="F266">
        <v>1270.3399999999999</v>
      </c>
      <c r="G266">
        <v>1270.3399999999999</v>
      </c>
      <c r="H266">
        <v>1270.3399999999999</v>
      </c>
      <c r="I266">
        <v>1270.3399999999999</v>
      </c>
      <c r="J266">
        <v>1270.3399999999999</v>
      </c>
      <c r="K266">
        <v>1270.3399999999999</v>
      </c>
      <c r="L266">
        <v>1270.3399999999999</v>
      </c>
      <c r="M266">
        <v>1270.3399999999999</v>
      </c>
    </row>
    <row r="267" spans="1:13" x14ac:dyDescent="0.25">
      <c r="A267">
        <v>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1225.1300000000001</v>
      </c>
      <c r="M267">
        <v>1064.25</v>
      </c>
    </row>
    <row r="268" spans="1:13" x14ac:dyDescent="0.25">
      <c r="A268">
        <v>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1159.1300000000001</v>
      </c>
      <c r="M268">
        <v>1068.3800000000001</v>
      </c>
    </row>
    <row r="269" spans="1:13" x14ac:dyDescent="0.25">
      <c r="A269">
        <v>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753.85100000000011</v>
      </c>
    </row>
    <row r="270" spans="1:13" x14ac:dyDescent="0.25">
      <c r="A270">
        <v>1147.3699999999999</v>
      </c>
      <c r="B270">
        <v>1147.3699999999999</v>
      </c>
      <c r="C270">
        <v>1147.3699999999999</v>
      </c>
      <c r="D270">
        <v>1147.3699999999999</v>
      </c>
      <c r="E270">
        <v>2856.96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</row>
    <row r="272" spans="1:13" x14ac:dyDescent="0.25">
      <c r="A272">
        <v>18592.749999999996</v>
      </c>
      <c r="B272">
        <v>18592.749999999996</v>
      </c>
      <c r="C272">
        <v>18592.749999999996</v>
      </c>
      <c r="D272">
        <v>18592.749999999996</v>
      </c>
      <c r="E272">
        <v>20302.339999999997</v>
      </c>
      <c r="F272">
        <v>17445.379999999997</v>
      </c>
      <c r="G272">
        <v>17926.18</v>
      </c>
      <c r="H272">
        <v>18680.03</v>
      </c>
      <c r="I272">
        <v>19348.7</v>
      </c>
      <c r="J272">
        <v>20142.160000000003</v>
      </c>
      <c r="K272">
        <v>19894.660000000003</v>
      </c>
      <c r="L272">
        <v>22293.920000000006</v>
      </c>
      <c r="M272">
        <v>23023.831000000002</v>
      </c>
    </row>
    <row r="276" spans="1:13" x14ac:dyDescent="0.25">
      <c r="A276">
        <v>3641.53</v>
      </c>
      <c r="B276">
        <v>3641.53</v>
      </c>
      <c r="C276">
        <v>3641.53</v>
      </c>
      <c r="D276">
        <v>3641.53</v>
      </c>
      <c r="E276">
        <v>3641.53</v>
      </c>
      <c r="F276">
        <v>3641.53</v>
      </c>
      <c r="G276">
        <v>3641.53</v>
      </c>
      <c r="H276">
        <v>3641.53</v>
      </c>
      <c r="I276">
        <v>3695.38</v>
      </c>
      <c r="J276">
        <v>3718.46</v>
      </c>
      <c r="K276">
        <v>3718.46</v>
      </c>
      <c r="L276">
        <v>3718.46</v>
      </c>
      <c r="M276">
        <v>3718.46</v>
      </c>
    </row>
    <row r="277" spans="1:13" x14ac:dyDescent="0.25">
      <c r="A277">
        <v>2518.16</v>
      </c>
      <c r="B277">
        <v>2518.16</v>
      </c>
      <c r="C277">
        <v>2518.16</v>
      </c>
      <c r="D277">
        <v>2518.16</v>
      </c>
      <c r="E277">
        <v>2518.16</v>
      </c>
      <c r="F277">
        <v>2518.16</v>
      </c>
      <c r="G277">
        <v>2518.16</v>
      </c>
      <c r="H277">
        <v>2518.16</v>
      </c>
      <c r="I277">
        <v>2535.2800000000002</v>
      </c>
      <c r="J277">
        <v>2542.61</v>
      </c>
      <c r="K277">
        <v>2542.61</v>
      </c>
      <c r="L277">
        <v>2542.61</v>
      </c>
      <c r="M277">
        <v>2542.61</v>
      </c>
    </row>
    <row r="278" spans="1:13" x14ac:dyDescent="0.25">
      <c r="A278">
        <v>2363.7199999999998</v>
      </c>
      <c r="B278">
        <v>2363.7199999999998</v>
      </c>
      <c r="C278">
        <v>2363.7199999999998</v>
      </c>
      <c r="D278">
        <v>2363.7199999999998</v>
      </c>
      <c r="E278">
        <v>2363.7199999999998</v>
      </c>
      <c r="F278">
        <v>2363.7199999999998</v>
      </c>
      <c r="G278">
        <v>2498.34</v>
      </c>
      <c r="H278">
        <v>2498.34</v>
      </c>
      <c r="I278">
        <v>2529.33</v>
      </c>
      <c r="J278">
        <v>2542.61</v>
      </c>
      <c r="K278">
        <v>2542.61</v>
      </c>
      <c r="L278">
        <v>2542.61</v>
      </c>
      <c r="M278">
        <v>2542.61</v>
      </c>
    </row>
    <row r="279" spans="1:13" x14ac:dyDescent="0.25">
      <c r="A279">
        <v>1181.57</v>
      </c>
      <c r="B279">
        <v>1181.57</v>
      </c>
      <c r="C279">
        <v>1181.57</v>
      </c>
      <c r="D279">
        <v>1181.57</v>
      </c>
      <c r="E279">
        <v>1181.57</v>
      </c>
      <c r="F279">
        <v>1181.57</v>
      </c>
      <c r="G279">
        <v>1181.57</v>
      </c>
      <c r="H279">
        <v>1181.57</v>
      </c>
      <c r="I279">
        <v>1181.57</v>
      </c>
      <c r="J279">
        <v>1181.57</v>
      </c>
      <c r="K279">
        <v>1181.57</v>
      </c>
      <c r="L279">
        <v>1181.57</v>
      </c>
      <c r="M279">
        <v>1181.57</v>
      </c>
    </row>
    <row r="280" spans="1:13" x14ac:dyDescent="0.25">
      <c r="A280">
        <v>1970.54</v>
      </c>
      <c r="B280">
        <v>1970.54</v>
      </c>
      <c r="C280">
        <v>1970.54</v>
      </c>
      <c r="D280">
        <v>1970.54</v>
      </c>
      <c r="E280">
        <v>1970.54</v>
      </c>
      <c r="F280">
        <v>1970.54</v>
      </c>
      <c r="G280">
        <v>2066.6999999999998</v>
      </c>
      <c r="H280">
        <v>2066.6999999999998</v>
      </c>
      <c r="I280">
        <v>2066.6999999999998</v>
      </c>
      <c r="J280">
        <v>2066.6999999999998</v>
      </c>
      <c r="K280">
        <v>2066.6999999999998</v>
      </c>
      <c r="L280">
        <v>2066.6999999999998</v>
      </c>
      <c r="M280">
        <v>2066.6999999999998</v>
      </c>
    </row>
    <row r="281" spans="1:13" x14ac:dyDescent="0.25">
      <c r="A281">
        <v>1840.82</v>
      </c>
      <c r="B281">
        <v>1840.82</v>
      </c>
      <c r="C281">
        <v>1840.82</v>
      </c>
      <c r="D281">
        <v>1840.82</v>
      </c>
      <c r="E281">
        <v>1840.82</v>
      </c>
      <c r="F281">
        <v>1840.82</v>
      </c>
      <c r="G281">
        <v>1840.82</v>
      </c>
      <c r="H281">
        <v>1840.82</v>
      </c>
      <c r="I281">
        <v>1840.82</v>
      </c>
      <c r="J281">
        <v>1840.82</v>
      </c>
      <c r="K281">
        <v>1840.82</v>
      </c>
      <c r="L281">
        <v>1840.82</v>
      </c>
      <c r="M281">
        <v>1840.82</v>
      </c>
    </row>
    <row r="282" spans="1:13" x14ac:dyDescent="0.25">
      <c r="A282">
        <v>1344.88</v>
      </c>
      <c r="B282">
        <v>1344.88</v>
      </c>
      <c r="C282">
        <v>1344.88</v>
      </c>
      <c r="D282">
        <v>1344.88</v>
      </c>
      <c r="E282">
        <v>1344.88</v>
      </c>
      <c r="F282">
        <v>1344.88</v>
      </c>
      <c r="G282">
        <v>1344.88</v>
      </c>
      <c r="H282">
        <v>1344.88</v>
      </c>
      <c r="I282">
        <v>1344.88</v>
      </c>
      <c r="J282">
        <v>1344.88</v>
      </c>
      <c r="K282">
        <v>1344.88</v>
      </c>
      <c r="L282">
        <v>1344.88</v>
      </c>
      <c r="M282">
        <v>1344.88</v>
      </c>
    </row>
    <row r="283" spans="1:13" x14ac:dyDescent="0.25">
      <c r="A283">
        <v>1953.79</v>
      </c>
      <c r="B283">
        <v>1953.79</v>
      </c>
      <c r="C283">
        <v>1953.79</v>
      </c>
      <c r="D283">
        <v>1953.79</v>
      </c>
      <c r="E283">
        <v>1953.79</v>
      </c>
      <c r="F283">
        <v>1953.79</v>
      </c>
      <c r="G283">
        <v>1953.79</v>
      </c>
      <c r="H283">
        <v>1953.79</v>
      </c>
      <c r="I283">
        <v>1953.79</v>
      </c>
      <c r="J283">
        <v>1953.79</v>
      </c>
      <c r="K283">
        <v>1953.79</v>
      </c>
      <c r="L283">
        <v>1953.79</v>
      </c>
      <c r="M283">
        <v>1953.79</v>
      </c>
    </row>
    <row r="284" spans="1:13" x14ac:dyDescent="0.25">
      <c r="A284">
        <v>1231.43</v>
      </c>
      <c r="B284">
        <v>1231.43</v>
      </c>
      <c r="C284">
        <v>1231.43</v>
      </c>
      <c r="D284">
        <v>1231.43</v>
      </c>
      <c r="E284">
        <v>1231.43</v>
      </c>
      <c r="F284">
        <v>1231.43</v>
      </c>
      <c r="G284">
        <v>1308.3599999999999</v>
      </c>
      <c r="H284">
        <v>1308.3599999999999</v>
      </c>
      <c r="I284">
        <v>1308.3599999999999</v>
      </c>
      <c r="J284">
        <v>1308.3599999999999</v>
      </c>
      <c r="K284">
        <v>1308.3599999999999</v>
      </c>
      <c r="L284">
        <v>1308.3599999999999</v>
      </c>
      <c r="M284">
        <v>1308.3599999999999</v>
      </c>
    </row>
    <row r="286" spans="1:13" x14ac:dyDescent="0.25">
      <c r="A286">
        <v>18046.440000000002</v>
      </c>
      <c r="B286">
        <v>18046.440000000002</v>
      </c>
      <c r="C286">
        <v>18046.440000000002</v>
      </c>
      <c r="D286">
        <v>18046.440000000002</v>
      </c>
      <c r="E286">
        <v>18046.440000000002</v>
      </c>
      <c r="F286">
        <v>18046.440000000002</v>
      </c>
      <c r="G286">
        <v>18354.150000000001</v>
      </c>
      <c r="H286">
        <v>18354.150000000001</v>
      </c>
      <c r="I286">
        <v>18456.11</v>
      </c>
      <c r="J286">
        <v>18499.800000000003</v>
      </c>
      <c r="K286">
        <v>18499.800000000003</v>
      </c>
      <c r="L286">
        <v>18499.800000000003</v>
      </c>
      <c r="M286">
        <v>18499.800000000003</v>
      </c>
    </row>
    <row r="290" spans="1:13" x14ac:dyDescent="0.25">
      <c r="A290">
        <v>5573.3</v>
      </c>
      <c r="B290">
        <v>5573.3</v>
      </c>
      <c r="C290">
        <v>5573.3</v>
      </c>
      <c r="D290">
        <v>5573.3</v>
      </c>
      <c r="E290">
        <v>5573.3</v>
      </c>
      <c r="F290">
        <v>5573.3</v>
      </c>
      <c r="G290">
        <v>5650.23</v>
      </c>
      <c r="H290">
        <v>5650.23</v>
      </c>
      <c r="I290">
        <v>5650.23</v>
      </c>
      <c r="J290">
        <v>5650.23</v>
      </c>
      <c r="K290">
        <v>5650.23</v>
      </c>
      <c r="L290">
        <v>5650.23</v>
      </c>
      <c r="M290">
        <v>5650.23</v>
      </c>
    </row>
    <row r="291" spans="1:13" x14ac:dyDescent="0.25">
      <c r="A291">
        <v>2256.9499999999998</v>
      </c>
      <c r="B291">
        <v>2256.9499999999998</v>
      </c>
      <c r="C291">
        <v>2256.9499999999998</v>
      </c>
      <c r="D291">
        <v>2256.9499999999998</v>
      </c>
      <c r="E291">
        <v>2256.9499999999998</v>
      </c>
      <c r="F291">
        <v>2256.9499999999998</v>
      </c>
      <c r="G291">
        <v>2256.9499999999998</v>
      </c>
      <c r="H291">
        <v>2256.9499999999998</v>
      </c>
      <c r="I291">
        <v>2256.9499999999998</v>
      </c>
      <c r="J291">
        <v>2256.9499999999998</v>
      </c>
      <c r="K291">
        <v>2256.9499999999998</v>
      </c>
      <c r="L291">
        <v>2256.9499999999998</v>
      </c>
      <c r="M291">
        <v>2256.9499999999998</v>
      </c>
    </row>
    <row r="292" spans="1:13" x14ac:dyDescent="0.25">
      <c r="A292">
        <v>291.14999999999998</v>
      </c>
      <c r="B292">
        <v>711.7</v>
      </c>
      <c r="C292">
        <v>501.42500000000001</v>
      </c>
      <c r="D292">
        <v>194.1</v>
      </c>
      <c r="E292">
        <v>0</v>
      </c>
      <c r="F292">
        <v>1698.375</v>
      </c>
      <c r="G292">
        <v>2943.85</v>
      </c>
      <c r="H292">
        <v>2539.48</v>
      </c>
      <c r="I292">
        <v>2151.2800000000002</v>
      </c>
      <c r="J292">
        <v>0</v>
      </c>
      <c r="K292">
        <v>582.29999999999995</v>
      </c>
      <c r="L292">
        <v>64.7</v>
      </c>
      <c r="M292">
        <v>2135.1</v>
      </c>
    </row>
    <row r="293" spans="1:13" x14ac:dyDescent="0.25">
      <c r="A293">
        <v>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>
        <v>3728.42</v>
      </c>
      <c r="B294">
        <v>3728.42</v>
      </c>
      <c r="C294">
        <v>3728.42</v>
      </c>
      <c r="D294">
        <v>3728.42</v>
      </c>
      <c r="E294">
        <v>3728.42</v>
      </c>
      <c r="F294">
        <v>3728.42</v>
      </c>
      <c r="G294">
        <v>3728.42</v>
      </c>
      <c r="H294">
        <v>3728.42</v>
      </c>
      <c r="I294">
        <v>3728.42</v>
      </c>
      <c r="J294">
        <v>3728.42</v>
      </c>
      <c r="K294">
        <v>3728.42</v>
      </c>
      <c r="L294">
        <v>3728.42</v>
      </c>
      <c r="M294">
        <v>3728.42</v>
      </c>
    </row>
    <row r="295" spans="1:13" x14ac:dyDescent="0.25">
      <c r="A295">
        <v>2814.72</v>
      </c>
      <c r="B295">
        <v>2814.72</v>
      </c>
      <c r="C295">
        <v>2814.72</v>
      </c>
      <c r="D295">
        <v>2814.72</v>
      </c>
      <c r="E295">
        <v>2814.72</v>
      </c>
      <c r="F295">
        <v>2814.72</v>
      </c>
      <c r="G295">
        <v>2814.72</v>
      </c>
      <c r="H295">
        <v>2814.72</v>
      </c>
      <c r="I295">
        <v>2814.72</v>
      </c>
      <c r="J295">
        <v>2814.72</v>
      </c>
      <c r="K295">
        <v>2814.72</v>
      </c>
      <c r="L295">
        <v>2814.72</v>
      </c>
      <c r="M295">
        <v>2814.72</v>
      </c>
    </row>
    <row r="296" spans="1:13" x14ac:dyDescent="0.25">
      <c r="A296">
        <v>3270.85</v>
      </c>
      <c r="B296">
        <v>3270.85</v>
      </c>
      <c r="C296">
        <v>3270.85</v>
      </c>
      <c r="D296">
        <v>3270.85</v>
      </c>
      <c r="E296">
        <v>3270.85</v>
      </c>
      <c r="F296">
        <v>3270.85</v>
      </c>
      <c r="G296">
        <v>3270.85</v>
      </c>
      <c r="H296">
        <v>3270.85</v>
      </c>
      <c r="I296">
        <v>3270.85</v>
      </c>
      <c r="J296">
        <v>3270.85</v>
      </c>
      <c r="K296">
        <v>3270.85</v>
      </c>
      <c r="L296">
        <v>3270.85</v>
      </c>
      <c r="M296">
        <v>3270.85</v>
      </c>
    </row>
    <row r="297" spans="1:13" x14ac:dyDescent="0.25">
      <c r="A297">
        <v>2900.77</v>
      </c>
      <c r="B297">
        <v>2900.77</v>
      </c>
      <c r="C297">
        <v>2900.77</v>
      </c>
      <c r="D297">
        <v>2900.77</v>
      </c>
      <c r="E297">
        <v>2900.77</v>
      </c>
      <c r="F297">
        <v>2900.77</v>
      </c>
      <c r="G297">
        <v>3054.62</v>
      </c>
      <c r="H297">
        <v>3054.62</v>
      </c>
      <c r="I297">
        <v>3054.62</v>
      </c>
      <c r="J297">
        <v>3054.62</v>
      </c>
      <c r="K297">
        <v>3054.62</v>
      </c>
      <c r="L297">
        <v>3054.62</v>
      </c>
      <c r="M297">
        <v>3054.62</v>
      </c>
    </row>
    <row r="298" spans="1:13" x14ac:dyDescent="0.25">
      <c r="A298">
        <v>2080.44</v>
      </c>
      <c r="B298">
        <v>2080.44</v>
      </c>
      <c r="C298">
        <v>2080.44</v>
      </c>
      <c r="D298">
        <v>2080.44</v>
      </c>
      <c r="E298">
        <v>2080.44</v>
      </c>
      <c r="F298">
        <v>2080.44</v>
      </c>
      <c r="G298">
        <v>2080.44</v>
      </c>
      <c r="H298">
        <v>2080.44</v>
      </c>
      <c r="I298">
        <v>2080.44</v>
      </c>
      <c r="J298">
        <v>2080.44</v>
      </c>
      <c r="K298">
        <v>2080.44</v>
      </c>
      <c r="L298">
        <v>2080.44</v>
      </c>
      <c r="M298">
        <v>2080.44</v>
      </c>
    </row>
    <row r="299" spans="1:13" x14ac:dyDescent="0.25">
      <c r="A299">
        <v>3513.64</v>
      </c>
      <c r="B299">
        <v>3513.64</v>
      </c>
      <c r="C299">
        <v>3513.64</v>
      </c>
      <c r="D299">
        <v>3513.64</v>
      </c>
      <c r="E299">
        <v>3513.64</v>
      </c>
      <c r="F299">
        <v>3513.64</v>
      </c>
      <c r="G299">
        <v>3513.64</v>
      </c>
      <c r="H299">
        <v>3513.64</v>
      </c>
      <c r="I299">
        <v>3513.64</v>
      </c>
      <c r="J299">
        <v>3513.64</v>
      </c>
      <c r="K299">
        <v>3513.64</v>
      </c>
      <c r="L299">
        <v>3513.64</v>
      </c>
      <c r="M299">
        <v>3513.64</v>
      </c>
    </row>
    <row r="300" spans="1:13" x14ac:dyDescent="0.25">
      <c r="A300">
        <v>2481.0700000000002</v>
      </c>
      <c r="B300">
        <v>2481.0700000000002</v>
      </c>
      <c r="C300">
        <v>2481.0700000000002</v>
      </c>
      <c r="D300">
        <v>2481.0700000000002</v>
      </c>
      <c r="E300">
        <v>2481.0700000000002</v>
      </c>
      <c r="F300">
        <v>2481.0700000000002</v>
      </c>
      <c r="G300">
        <v>2596.46</v>
      </c>
      <c r="H300">
        <v>2596.46</v>
      </c>
      <c r="I300">
        <v>2596.46</v>
      </c>
      <c r="J300">
        <v>2596.46</v>
      </c>
      <c r="K300">
        <v>2596.46</v>
      </c>
      <c r="L300">
        <v>2596.46</v>
      </c>
      <c r="M300">
        <v>2596.46</v>
      </c>
    </row>
    <row r="301" spans="1:13" x14ac:dyDescent="0.25">
      <c r="A301">
        <v>2451.6799999999998</v>
      </c>
      <c r="B301">
        <v>2451.6799999999998</v>
      </c>
      <c r="C301">
        <v>2451.6799999999998</v>
      </c>
      <c r="D301">
        <v>2451.6799999999998</v>
      </c>
      <c r="E301">
        <v>2451.6799999999998</v>
      </c>
      <c r="F301">
        <v>2451.6799999999998</v>
      </c>
      <c r="G301">
        <v>2451.6799999999998</v>
      </c>
      <c r="H301">
        <v>2451.6799999999998</v>
      </c>
      <c r="I301">
        <v>2451.6799999999998</v>
      </c>
      <c r="J301">
        <v>2451.6799999999998</v>
      </c>
      <c r="K301">
        <v>2451.6799999999998</v>
      </c>
      <c r="L301">
        <v>2451.6799999999998</v>
      </c>
      <c r="M301">
        <v>2451.6799999999998</v>
      </c>
    </row>
    <row r="302" spans="1:13" x14ac:dyDescent="0.25">
      <c r="A302">
        <v>1937.55</v>
      </c>
      <c r="B302">
        <v>1937.55</v>
      </c>
      <c r="C302">
        <v>1937.55</v>
      </c>
      <c r="D302">
        <v>1937.55</v>
      </c>
      <c r="E302">
        <v>1937.55</v>
      </c>
      <c r="F302">
        <v>1937.55</v>
      </c>
      <c r="G302">
        <v>1937.55</v>
      </c>
      <c r="H302">
        <v>1937.55</v>
      </c>
      <c r="I302">
        <v>1937.55</v>
      </c>
      <c r="J302">
        <v>1937.55</v>
      </c>
      <c r="K302">
        <v>1937.55</v>
      </c>
      <c r="L302">
        <v>1937.55</v>
      </c>
      <c r="M302">
        <v>1937.55</v>
      </c>
    </row>
    <row r="303" spans="1:13" x14ac:dyDescent="0.25">
      <c r="A303">
        <v>2357.67</v>
      </c>
      <c r="B303">
        <v>2357.67</v>
      </c>
      <c r="C303">
        <v>2357.67</v>
      </c>
      <c r="D303">
        <v>2357.67</v>
      </c>
      <c r="E303">
        <v>2357.67</v>
      </c>
      <c r="F303">
        <v>2357.67</v>
      </c>
      <c r="G303">
        <v>2434.6</v>
      </c>
      <c r="H303">
        <v>2434.6</v>
      </c>
      <c r="I303">
        <v>2434.6</v>
      </c>
      <c r="J303">
        <v>2434.6</v>
      </c>
      <c r="K303">
        <v>2434.6</v>
      </c>
      <c r="L303">
        <v>2434.6</v>
      </c>
      <c r="M303">
        <v>2434.6</v>
      </c>
    </row>
    <row r="304" spans="1:13" x14ac:dyDescent="0.25">
      <c r="A304">
        <v>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>
        <v>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>
        <v>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</row>
    <row r="308" spans="1:13" x14ac:dyDescent="0.25">
      <c r="A308">
        <v>35658.21</v>
      </c>
      <c r="B308">
        <v>36078.759999999995</v>
      </c>
      <c r="C308">
        <v>35868.484999999993</v>
      </c>
      <c r="D308">
        <v>35561.159999999996</v>
      </c>
      <c r="E308">
        <v>35367.06</v>
      </c>
      <c r="F308">
        <v>37065.434999999998</v>
      </c>
      <c r="G308">
        <v>38734.009999999995</v>
      </c>
      <c r="H308">
        <v>38329.639999999992</v>
      </c>
      <c r="I308">
        <v>37941.439999999995</v>
      </c>
      <c r="J308">
        <v>35790.159999999996</v>
      </c>
      <c r="K308">
        <v>36372.459999999992</v>
      </c>
      <c r="L308">
        <v>35854.859999999993</v>
      </c>
      <c r="M308">
        <v>37925.259999999995</v>
      </c>
    </row>
    <row r="312" spans="1:13" x14ac:dyDescent="0.25">
      <c r="A312">
        <v>4468.51</v>
      </c>
      <c r="B312">
        <v>4468.51</v>
      </c>
      <c r="C312">
        <v>4468.51</v>
      </c>
      <c r="D312">
        <v>4468.51</v>
      </c>
      <c r="E312">
        <v>4468.51</v>
      </c>
      <c r="F312">
        <v>4468.51</v>
      </c>
      <c r="G312">
        <v>4660.82</v>
      </c>
      <c r="H312">
        <v>4660.82</v>
      </c>
      <c r="I312">
        <v>4660.82</v>
      </c>
      <c r="J312">
        <v>4660.82</v>
      </c>
      <c r="K312">
        <v>4660.82</v>
      </c>
      <c r="L312">
        <v>4660.82</v>
      </c>
      <c r="M312">
        <v>4660.82</v>
      </c>
    </row>
    <row r="313" spans="1:13" x14ac:dyDescent="0.25">
      <c r="A313">
        <v>3704.33</v>
      </c>
      <c r="B313">
        <v>3704.33</v>
      </c>
      <c r="C313">
        <v>3704.33</v>
      </c>
      <c r="D313">
        <v>3704.33</v>
      </c>
      <c r="E313">
        <v>3704.33</v>
      </c>
      <c r="F313">
        <v>3704.33</v>
      </c>
      <c r="G313">
        <v>3704.33</v>
      </c>
      <c r="H313">
        <v>3704.33</v>
      </c>
      <c r="I313">
        <v>3704.33</v>
      </c>
      <c r="J313">
        <v>3704.33</v>
      </c>
      <c r="K313">
        <v>3704.33</v>
      </c>
      <c r="L313">
        <v>3704.33</v>
      </c>
      <c r="M313">
        <v>3704.33</v>
      </c>
    </row>
    <row r="314" spans="1:13" x14ac:dyDescent="0.25">
      <c r="A314">
        <v>3075.69</v>
      </c>
      <c r="B314">
        <v>3075.69</v>
      </c>
      <c r="C314">
        <v>3075.69</v>
      </c>
      <c r="D314">
        <v>3075.69</v>
      </c>
      <c r="E314">
        <v>3075.69</v>
      </c>
      <c r="F314">
        <v>3075.69</v>
      </c>
      <c r="G314">
        <v>3075.69</v>
      </c>
      <c r="H314">
        <v>3075.69</v>
      </c>
      <c r="I314">
        <v>3075.69</v>
      </c>
      <c r="J314">
        <v>3075.69</v>
      </c>
      <c r="K314">
        <v>3075.69</v>
      </c>
      <c r="L314">
        <v>3075.69</v>
      </c>
      <c r="M314">
        <v>3075.69</v>
      </c>
    </row>
    <row r="315" spans="1:13" x14ac:dyDescent="0.25">
      <c r="A315">
        <v>3205.64</v>
      </c>
      <c r="B315">
        <v>3205.64</v>
      </c>
      <c r="C315">
        <v>3205.64</v>
      </c>
      <c r="D315">
        <v>3205.64</v>
      </c>
      <c r="E315">
        <v>3205.64</v>
      </c>
      <c r="F315">
        <v>3205.64</v>
      </c>
      <c r="G315">
        <v>3321.03</v>
      </c>
      <c r="H315">
        <v>3321.03</v>
      </c>
      <c r="I315">
        <v>3321.03</v>
      </c>
      <c r="J315">
        <v>3321.03</v>
      </c>
      <c r="K315">
        <v>3321.03</v>
      </c>
      <c r="L315">
        <v>3321.03</v>
      </c>
      <c r="M315">
        <v>3321.03</v>
      </c>
    </row>
    <row r="316" spans="1:13" x14ac:dyDescent="0.25">
      <c r="A316">
        <v>3615.34</v>
      </c>
      <c r="B316">
        <v>3615.34</v>
      </c>
      <c r="C316">
        <v>3615.34</v>
      </c>
      <c r="D316">
        <v>3615.34</v>
      </c>
      <c r="E316">
        <v>3615.34</v>
      </c>
      <c r="F316">
        <v>3615.34</v>
      </c>
      <c r="G316">
        <v>3846.11</v>
      </c>
      <c r="H316">
        <v>3846.11</v>
      </c>
      <c r="I316">
        <v>3846.11</v>
      </c>
      <c r="J316">
        <v>3846.11</v>
      </c>
      <c r="K316">
        <v>3846.11</v>
      </c>
      <c r="L316">
        <v>3846.11</v>
      </c>
      <c r="M316">
        <v>3846.11</v>
      </c>
    </row>
    <row r="317" spans="1:13" x14ac:dyDescent="0.25">
      <c r="A317">
        <v>1505.15</v>
      </c>
      <c r="B317">
        <v>1505.15</v>
      </c>
      <c r="C317">
        <v>1505.15</v>
      </c>
      <c r="D317">
        <v>1505.15</v>
      </c>
      <c r="E317">
        <v>1505.15</v>
      </c>
      <c r="F317">
        <v>1505.15</v>
      </c>
      <c r="G317">
        <v>1505.15</v>
      </c>
      <c r="H317">
        <v>1505.15</v>
      </c>
      <c r="I317">
        <v>1505.15</v>
      </c>
      <c r="J317">
        <v>1505.15</v>
      </c>
      <c r="K317">
        <v>1505.15</v>
      </c>
      <c r="L317">
        <v>1505.15</v>
      </c>
      <c r="M317">
        <v>1505.15</v>
      </c>
    </row>
    <row r="318" spans="1:13" x14ac:dyDescent="0.25">
      <c r="A318">
        <v>2435.1999999999998</v>
      </c>
      <c r="B318">
        <v>2435.1999999999998</v>
      </c>
      <c r="C318">
        <v>2435.1999999999998</v>
      </c>
      <c r="D318">
        <v>2435.1999999999998</v>
      </c>
      <c r="E318">
        <v>2435.1999999999998</v>
      </c>
      <c r="F318">
        <v>2435.1999999999998</v>
      </c>
      <c r="G318">
        <v>2435.1999999999998</v>
      </c>
      <c r="H318">
        <v>2435.1999999999998</v>
      </c>
      <c r="I318">
        <v>2435.1999999999998</v>
      </c>
      <c r="J318">
        <v>2435.1999999999998</v>
      </c>
      <c r="K318">
        <v>2435.1999999999998</v>
      </c>
      <c r="L318">
        <v>2435.1999999999998</v>
      </c>
      <c r="M318">
        <v>2435.1999999999998</v>
      </c>
    </row>
    <row r="319" spans="1:13" x14ac:dyDescent="0.25">
      <c r="A319">
        <v>2040.19</v>
      </c>
      <c r="B319">
        <v>2040.19</v>
      </c>
      <c r="C319">
        <v>2040.19</v>
      </c>
      <c r="D319">
        <v>2040.19</v>
      </c>
      <c r="E319">
        <v>2040.19</v>
      </c>
      <c r="F319">
        <v>2040.19</v>
      </c>
      <c r="G319">
        <v>2040.19</v>
      </c>
      <c r="H319">
        <v>2040.19</v>
      </c>
      <c r="I319">
        <v>2040.19</v>
      </c>
      <c r="J319">
        <v>2040.19</v>
      </c>
      <c r="K319">
        <v>2040.19</v>
      </c>
      <c r="L319">
        <v>2040.19</v>
      </c>
      <c r="M319">
        <v>2040.19</v>
      </c>
    </row>
    <row r="320" spans="1:13" x14ac:dyDescent="0.25">
      <c r="A320">
        <v>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>
        <v>2852.32</v>
      </c>
      <c r="B321">
        <v>2852.32</v>
      </c>
      <c r="C321">
        <v>2852.32</v>
      </c>
      <c r="D321">
        <v>2852.32</v>
      </c>
      <c r="E321">
        <v>2852.32</v>
      </c>
      <c r="F321">
        <v>2852.32</v>
      </c>
      <c r="G321">
        <v>2967.71</v>
      </c>
      <c r="H321">
        <v>2967.71</v>
      </c>
      <c r="I321">
        <v>2967.71</v>
      </c>
      <c r="J321">
        <v>2967.71</v>
      </c>
      <c r="K321">
        <v>2967.71</v>
      </c>
      <c r="L321">
        <v>2967.71</v>
      </c>
      <c r="M321">
        <v>2967.71</v>
      </c>
    </row>
    <row r="322" spans="1:13" x14ac:dyDescent="0.25">
      <c r="A322"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>
        <v>0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>
        <v>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>
        <v>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</row>
    <row r="327" spans="1:13" x14ac:dyDescent="0.25">
      <c r="A327">
        <v>26902.370000000003</v>
      </c>
      <c r="B327">
        <v>26902.370000000003</v>
      </c>
      <c r="C327">
        <v>26902.370000000003</v>
      </c>
      <c r="D327">
        <v>26902.370000000003</v>
      </c>
      <c r="E327">
        <v>26902.370000000003</v>
      </c>
      <c r="F327">
        <v>26902.370000000003</v>
      </c>
      <c r="G327">
        <v>27556.23</v>
      </c>
      <c r="H327">
        <v>27556.23</v>
      </c>
      <c r="I327">
        <v>27556.23</v>
      </c>
      <c r="J327">
        <v>27556.23</v>
      </c>
      <c r="K327">
        <v>27556.23</v>
      </c>
      <c r="L327">
        <v>27556.23</v>
      </c>
      <c r="M327">
        <v>27556.23</v>
      </c>
    </row>
    <row r="331" spans="1:13" x14ac:dyDescent="0.25">
      <c r="A331">
        <v>3513.64</v>
      </c>
      <c r="B331">
        <v>3513.64</v>
      </c>
      <c r="C331">
        <v>3513.64</v>
      </c>
      <c r="D331">
        <v>3513.64</v>
      </c>
      <c r="E331">
        <v>3513.64</v>
      </c>
      <c r="F331">
        <v>3513.64</v>
      </c>
      <c r="G331">
        <v>3513.64</v>
      </c>
      <c r="H331">
        <v>3513.64</v>
      </c>
      <c r="I331">
        <v>3513.64</v>
      </c>
      <c r="J331">
        <v>3513.64</v>
      </c>
      <c r="K331">
        <v>3513.64</v>
      </c>
      <c r="L331">
        <v>3513.64</v>
      </c>
      <c r="M331">
        <v>3513.64</v>
      </c>
    </row>
    <row r="332" spans="1:13" x14ac:dyDescent="0.25">
      <c r="A332">
        <v>2518.16</v>
      </c>
      <c r="B332">
        <v>2518.16</v>
      </c>
      <c r="C332">
        <v>2518.16</v>
      </c>
      <c r="D332">
        <v>2518.16</v>
      </c>
      <c r="E332">
        <v>2518.16</v>
      </c>
      <c r="F332">
        <v>2518.16</v>
      </c>
      <c r="G332">
        <v>2518.16</v>
      </c>
      <c r="H332">
        <v>2518.16</v>
      </c>
      <c r="I332">
        <v>2518.16</v>
      </c>
      <c r="J332">
        <v>2518.16</v>
      </c>
      <c r="K332">
        <v>2518.16</v>
      </c>
      <c r="L332">
        <v>2518.16</v>
      </c>
      <c r="M332">
        <v>2518.16</v>
      </c>
    </row>
    <row r="333" spans="1:13" x14ac:dyDescent="0.25">
      <c r="A333">
        <v>2480.9699999999998</v>
      </c>
      <c r="B333">
        <v>2480.9699999999998</v>
      </c>
      <c r="C333">
        <v>2480.9699999999998</v>
      </c>
      <c r="D333">
        <v>2480.9699999999998</v>
      </c>
      <c r="E333">
        <v>2480.9699999999998</v>
      </c>
      <c r="F333">
        <v>2480.9699999999998</v>
      </c>
      <c r="G333">
        <v>2480.9699999999998</v>
      </c>
      <c r="H333">
        <v>2480.9699999999998</v>
      </c>
      <c r="I333">
        <v>2480.9699999999998</v>
      </c>
      <c r="J333">
        <v>2480.9699999999998</v>
      </c>
      <c r="K333">
        <v>2480.9699999999998</v>
      </c>
      <c r="L333">
        <v>2480.9699999999998</v>
      </c>
      <c r="M333">
        <v>2480.9699999999998</v>
      </c>
    </row>
    <row r="334" spans="1:13" x14ac:dyDescent="0.25">
      <c r="A334">
        <v>2363.8000000000002</v>
      </c>
      <c r="B334">
        <v>2363.8000000000002</v>
      </c>
      <c r="C334">
        <v>2363.8000000000002</v>
      </c>
      <c r="D334">
        <v>2363.8000000000002</v>
      </c>
      <c r="E334">
        <v>2363.8000000000002</v>
      </c>
      <c r="F334">
        <v>2363.8000000000002</v>
      </c>
      <c r="G334">
        <v>2363.8000000000002</v>
      </c>
      <c r="H334">
        <v>2363.8000000000002</v>
      </c>
      <c r="I334">
        <v>2363.8000000000002</v>
      </c>
      <c r="J334">
        <v>2363.8000000000002</v>
      </c>
      <c r="K334">
        <v>2363.8000000000002</v>
      </c>
      <c r="L334">
        <v>2363.8000000000002</v>
      </c>
      <c r="M334">
        <v>2363.8000000000002</v>
      </c>
    </row>
    <row r="335" spans="1:13" x14ac:dyDescent="0.25">
      <c r="A335">
        <v>1756.02</v>
      </c>
      <c r="B335">
        <v>1756.02</v>
      </c>
      <c r="C335">
        <v>1756.02</v>
      </c>
      <c r="D335">
        <v>1756.02</v>
      </c>
      <c r="E335">
        <v>1756.02</v>
      </c>
      <c r="F335">
        <v>1756.02</v>
      </c>
      <c r="G335">
        <v>1756.02</v>
      </c>
      <c r="H335">
        <v>1756.02</v>
      </c>
      <c r="I335">
        <v>1756.02</v>
      </c>
      <c r="J335">
        <v>1756.02</v>
      </c>
      <c r="K335">
        <v>1756.02</v>
      </c>
      <c r="L335">
        <v>1756.02</v>
      </c>
      <c r="M335">
        <v>1756.02</v>
      </c>
    </row>
    <row r="336" spans="1:13" x14ac:dyDescent="0.25">
      <c r="A336">
        <v>2157.9899999999998</v>
      </c>
      <c r="B336">
        <v>2157.9899999999998</v>
      </c>
      <c r="C336">
        <v>2157.9899999999998</v>
      </c>
      <c r="D336">
        <v>2157.9899999999998</v>
      </c>
      <c r="E336">
        <v>2157.9899999999998</v>
      </c>
      <c r="F336">
        <v>2157.9899999999998</v>
      </c>
      <c r="G336">
        <v>2157.9899999999998</v>
      </c>
      <c r="H336">
        <v>2157.9899999999998</v>
      </c>
      <c r="I336">
        <v>2157.9899999999998</v>
      </c>
      <c r="J336">
        <v>2345.4899999999998</v>
      </c>
      <c r="K336">
        <v>2157.9899999999998</v>
      </c>
      <c r="L336">
        <v>2157.9899999999998</v>
      </c>
      <c r="M336">
        <v>2157.9899999999998</v>
      </c>
    </row>
    <row r="337" spans="1:13" x14ac:dyDescent="0.25">
      <c r="A337">
        <v>1925.19</v>
      </c>
      <c r="B337">
        <v>1925.19</v>
      </c>
      <c r="C337">
        <v>1925.19</v>
      </c>
      <c r="D337">
        <v>1925.19</v>
      </c>
      <c r="E337">
        <v>1925.19</v>
      </c>
      <c r="F337">
        <v>1925.19</v>
      </c>
      <c r="G337">
        <v>1925.19</v>
      </c>
      <c r="H337">
        <v>1925.19</v>
      </c>
      <c r="I337">
        <v>1925.19</v>
      </c>
      <c r="J337">
        <v>1925.19</v>
      </c>
      <c r="K337">
        <v>1925.19</v>
      </c>
      <c r="L337">
        <v>1925.19</v>
      </c>
      <c r="M337">
        <v>1925.19</v>
      </c>
    </row>
    <row r="338" spans="1:13" x14ac:dyDescent="0.25">
      <c r="A338">
        <v>1665.21</v>
      </c>
      <c r="B338">
        <v>1665.21</v>
      </c>
      <c r="C338">
        <v>1665.21</v>
      </c>
      <c r="D338">
        <v>1665.21</v>
      </c>
      <c r="E338">
        <v>1665.21</v>
      </c>
      <c r="F338">
        <v>1665.21</v>
      </c>
      <c r="G338">
        <v>1665.21</v>
      </c>
      <c r="H338">
        <v>1665.21</v>
      </c>
      <c r="I338">
        <v>1665.21</v>
      </c>
      <c r="J338">
        <v>1665.21</v>
      </c>
      <c r="K338">
        <v>1665.21</v>
      </c>
      <c r="L338">
        <v>1695.21</v>
      </c>
      <c r="M338">
        <v>1665.21</v>
      </c>
    </row>
    <row r="339" spans="1:13" x14ac:dyDescent="0.25">
      <c r="A339">
        <v>2242.33</v>
      </c>
      <c r="B339">
        <v>2242.33</v>
      </c>
      <c r="C339">
        <v>2242.33</v>
      </c>
      <c r="D339">
        <v>2242.33</v>
      </c>
      <c r="E339">
        <v>2242.33</v>
      </c>
      <c r="F339">
        <v>2242.33</v>
      </c>
      <c r="G339">
        <v>2242.33</v>
      </c>
      <c r="H339">
        <v>2242.33</v>
      </c>
      <c r="I339">
        <v>2242.33</v>
      </c>
      <c r="J339">
        <v>2242.33</v>
      </c>
      <c r="K339">
        <v>2242.33</v>
      </c>
      <c r="L339">
        <v>2242.33</v>
      </c>
      <c r="M339">
        <v>2242.33</v>
      </c>
    </row>
    <row r="340" spans="1:13" x14ac:dyDescent="0.25">
      <c r="A340">
        <v>2623.55</v>
      </c>
      <c r="B340">
        <v>2623.55</v>
      </c>
      <c r="C340">
        <v>2623.55</v>
      </c>
      <c r="D340">
        <v>2623.55</v>
      </c>
      <c r="E340">
        <v>2623.55</v>
      </c>
      <c r="F340">
        <v>2623.55</v>
      </c>
      <c r="G340">
        <v>2700.48</v>
      </c>
      <c r="H340">
        <v>2700.48</v>
      </c>
      <c r="I340">
        <v>2700.48</v>
      </c>
      <c r="J340">
        <v>2700.48</v>
      </c>
      <c r="K340">
        <v>2700.48</v>
      </c>
      <c r="L340">
        <v>2700.48</v>
      </c>
      <c r="M340">
        <v>2700.48</v>
      </c>
    </row>
    <row r="341" spans="1:13" x14ac:dyDescent="0.25">
      <c r="A341">
        <v>1885.15</v>
      </c>
      <c r="B341">
        <v>1885.15</v>
      </c>
      <c r="C341">
        <v>1885.15</v>
      </c>
      <c r="D341">
        <v>1885.15</v>
      </c>
      <c r="E341">
        <v>1885.15</v>
      </c>
      <c r="F341">
        <v>1885.15</v>
      </c>
      <c r="G341">
        <v>1962.08</v>
      </c>
      <c r="H341">
        <v>1962.08</v>
      </c>
      <c r="I341">
        <v>1962.08</v>
      </c>
      <c r="J341">
        <v>2757.08</v>
      </c>
      <c r="K341">
        <v>2037.08</v>
      </c>
      <c r="L341">
        <v>1992.08</v>
      </c>
      <c r="M341">
        <v>2022.08</v>
      </c>
    </row>
    <row r="342" spans="1:13" x14ac:dyDescent="0.25">
      <c r="A342">
        <v>1699.5</v>
      </c>
      <c r="B342">
        <v>1699.5</v>
      </c>
      <c r="C342">
        <v>1699.5</v>
      </c>
      <c r="D342">
        <v>1699.5</v>
      </c>
      <c r="E342">
        <v>1699.5</v>
      </c>
      <c r="F342">
        <v>1699.5</v>
      </c>
      <c r="G342">
        <v>1814.89</v>
      </c>
      <c r="H342">
        <v>1814.89</v>
      </c>
      <c r="I342">
        <v>1814.89</v>
      </c>
      <c r="J342">
        <v>1814.89</v>
      </c>
      <c r="K342">
        <v>1814.89</v>
      </c>
      <c r="L342">
        <v>1814.89</v>
      </c>
      <c r="M342">
        <v>1814.89</v>
      </c>
    </row>
    <row r="343" spans="1:13" x14ac:dyDescent="0.25">
      <c r="A343">
        <v>1193.18</v>
      </c>
      <c r="B343">
        <v>1193.18</v>
      </c>
      <c r="C343">
        <v>1193.18</v>
      </c>
      <c r="D343">
        <v>1193.18</v>
      </c>
      <c r="E343">
        <v>1193.18</v>
      </c>
      <c r="F343">
        <v>1193.18</v>
      </c>
      <c r="G343">
        <v>1308.57</v>
      </c>
      <c r="H343">
        <v>1308.57</v>
      </c>
      <c r="I343">
        <v>1308.57</v>
      </c>
      <c r="J343">
        <v>1308.57</v>
      </c>
      <c r="K343">
        <v>1308.57</v>
      </c>
      <c r="L343">
        <v>1308.57</v>
      </c>
      <c r="M343">
        <v>1308.57</v>
      </c>
    </row>
    <row r="344" spans="1:13" x14ac:dyDescent="0.25">
      <c r="A344">
        <v>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>
        <v>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>
        <v>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>
        <v>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9" spans="1:13" x14ac:dyDescent="0.25">
      <c r="A349">
        <v>28024.69</v>
      </c>
      <c r="B349">
        <v>28024.69</v>
      </c>
      <c r="C349">
        <v>28024.69</v>
      </c>
      <c r="D349">
        <v>28024.69</v>
      </c>
      <c r="E349">
        <v>28024.69</v>
      </c>
      <c r="F349">
        <v>28024.69</v>
      </c>
      <c r="G349">
        <v>28409.329999999994</v>
      </c>
      <c r="H349">
        <v>28409.329999999994</v>
      </c>
      <c r="I349">
        <v>28409.329999999994</v>
      </c>
      <c r="J349">
        <v>29391.829999999994</v>
      </c>
      <c r="K349">
        <v>28484.329999999994</v>
      </c>
      <c r="L349">
        <v>28469.329999999994</v>
      </c>
      <c r="M349">
        <v>28469.329999999994</v>
      </c>
    </row>
    <row r="353" spans="1:13" x14ac:dyDescent="0.25">
      <c r="A353">
        <v>410042.09</v>
      </c>
      <c r="B353">
        <v>410675.46000000008</v>
      </c>
      <c r="C353" s="2">
        <v>418031.62500000006</v>
      </c>
      <c r="D353">
        <v>403551.22700000001</v>
      </c>
      <c r="E353">
        <v>404052.18</v>
      </c>
      <c r="F353" s="2">
        <v>408908.94630000001</v>
      </c>
      <c r="G353">
        <v>411236.48</v>
      </c>
      <c r="H353">
        <v>415903.5</v>
      </c>
      <c r="I353">
        <v>436707.39000000007</v>
      </c>
      <c r="J353" s="3">
        <v>419309.91</v>
      </c>
      <c r="K353">
        <v>420017.7</v>
      </c>
      <c r="L353">
        <v>427214.30999999994</v>
      </c>
      <c r="M353">
        <v>430118.70100000012</v>
      </c>
    </row>
    <row r="359" spans="1:13" x14ac:dyDescent="0.25">
      <c r="A359" t="s">
        <v>111</v>
      </c>
      <c r="B359" t="s">
        <v>111</v>
      </c>
      <c r="C359" t="s">
        <v>111</v>
      </c>
      <c r="D359" t="s">
        <v>111</v>
      </c>
      <c r="E359" t="s">
        <v>111</v>
      </c>
      <c r="F359" t="s">
        <v>111</v>
      </c>
      <c r="G359" t="s">
        <v>111</v>
      </c>
      <c r="H359" t="s">
        <v>111</v>
      </c>
      <c r="I359" t="s">
        <v>111</v>
      </c>
      <c r="J359" t="s">
        <v>111</v>
      </c>
      <c r="K359" t="s">
        <v>111</v>
      </c>
      <c r="L359" t="s">
        <v>111</v>
      </c>
      <c r="M359" t="s">
        <v>111</v>
      </c>
    </row>
    <row r="360" spans="1:13" x14ac:dyDescent="0.25">
      <c r="A360" t="s">
        <v>111</v>
      </c>
      <c r="B360" t="s">
        <v>111</v>
      </c>
      <c r="C360" t="s">
        <v>111</v>
      </c>
      <c r="D360" t="s">
        <v>111</v>
      </c>
      <c r="E360" t="s">
        <v>111</v>
      </c>
      <c r="F360" t="s">
        <v>111</v>
      </c>
      <c r="G360" t="s">
        <v>111</v>
      </c>
      <c r="H360" t="s">
        <v>111</v>
      </c>
      <c r="I360" t="s">
        <v>111</v>
      </c>
      <c r="J360" t="s">
        <v>111</v>
      </c>
      <c r="K360" t="s">
        <v>111</v>
      </c>
      <c r="L360" t="s">
        <v>111</v>
      </c>
      <c r="M36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Sheet2</vt:lpstr>
    </vt:vector>
  </TitlesOfParts>
  <Company>NYS Legislative Bill Drafting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Julia</dc:creator>
  <cp:lastModifiedBy>Hoffman, Julia</cp:lastModifiedBy>
  <cp:lastPrinted>2019-03-29T15:35:09Z</cp:lastPrinted>
  <dcterms:created xsi:type="dcterms:W3CDTF">2019-03-29T13:01:38Z</dcterms:created>
  <dcterms:modified xsi:type="dcterms:W3CDTF">2019-09-24T18:08:09Z</dcterms:modified>
</cp:coreProperties>
</file>