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6085" windowHeight="11040"/>
  </bookViews>
  <sheets>
    <sheet name="Sheet1" sheetId="1" r:id="rId1"/>
  </sheets>
  <definedNames>
    <definedName name="_xlnm.Print_Area" localSheetId="0">Sheet1!$A$1:$E$544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34" i="1"/>
  <c r="E35" i="1"/>
  <c r="E72" i="1"/>
  <c r="E82" i="1"/>
  <c r="E83" i="1"/>
  <c r="E102" i="1"/>
  <c r="E103" i="1"/>
  <c r="E107" i="1"/>
  <c r="E108" i="1"/>
  <c r="E216" i="1"/>
  <c r="E217" i="1"/>
  <c r="E529" i="1"/>
  <c r="E536" i="1"/>
  <c r="E539" i="1" s="1"/>
  <c r="E537" i="1"/>
  <c r="E542" i="1" l="1"/>
  <c r="E233" i="1"/>
  <c r="E541" i="1" s="1"/>
  <c r="E544" i="1" s="1"/>
</calcChain>
</file>

<file path=xl/sharedStrings.xml><?xml version="1.0" encoding="utf-8"?>
<sst xmlns="http://schemas.openxmlformats.org/spreadsheetml/2006/main" count="1518" uniqueCount="482">
  <si>
    <t>ADDY, SHEILA</t>
  </si>
  <si>
    <t>DATA ENTRY MACHINE OPERATOR</t>
  </si>
  <si>
    <t>3/12/15 - 9/9/15</t>
  </si>
  <si>
    <t>A</t>
  </si>
  <si>
    <t>AINSPAN, RACHEL</t>
  </si>
  <si>
    <t>ASSISTANT COUNSEL II</t>
  </si>
  <si>
    <t>ALMINDO, KENNETH</t>
  </si>
  <si>
    <t>DEP DIR FOR LEGISLATIVE DIGEST</t>
  </si>
  <si>
    <t>ASSINI, ELIZABETH</t>
  </si>
  <si>
    <t>PROOFREADER</t>
  </si>
  <si>
    <t>AUDI, PAUL J.</t>
  </si>
  <si>
    <t>MANAGER OF LRS SALES</t>
  </si>
  <si>
    <t>AUGUSTIN, SAMUEL</t>
  </si>
  <si>
    <t>AURELIA, ALLENE</t>
  </si>
  <si>
    <t>SR EXECUTIVE ASSISTANT</t>
  </si>
  <si>
    <t xml:space="preserve">BARBER, JASON </t>
  </si>
  <si>
    <t>ASSNT DEP DIR OF ASSEMBLY REVISION</t>
  </si>
  <si>
    <t>BATEASE, MICHELLE</t>
  </si>
  <si>
    <t>SR INFO PROC SPEC/TRAINING ADMIN</t>
  </si>
  <si>
    <t>BELL, MARK R.</t>
  </si>
  <si>
    <t>ASSNT DEP DIR FOR CODE EDITORS</t>
  </si>
  <si>
    <t>BIEBER, KARL E.</t>
  </si>
  <si>
    <t>HR/PAYROLL OFFICER</t>
  </si>
  <si>
    <t>BLENDELL, EDWARD, JR.</t>
  </si>
  <si>
    <t>SR NETWORK ANALYST II</t>
  </si>
  <si>
    <t>BLUTH, RANDALL G.</t>
  </si>
  <si>
    <t>COMMISSIONER</t>
  </si>
  <si>
    <t>BONIFACE, MARJORIE</t>
  </si>
  <si>
    <t>SR ADMINISTRATIVE ASSISTANT</t>
  </si>
  <si>
    <t xml:space="preserve">BROUILLETTE, ED </t>
  </si>
  <si>
    <t>DIGITAL PRINT OPERATOR</t>
  </si>
  <si>
    <t>BROWNE, SUSAN M.</t>
  </si>
  <si>
    <t>SR FISCAL ASSNT/SPEC PROJ COOR</t>
  </si>
  <si>
    <t>BRUCKMAN, DONA</t>
  </si>
  <si>
    <t>SENIOR EDITORIAL AIDE</t>
  </si>
  <si>
    <t>BRUNETTE, MARY LOU</t>
  </si>
  <si>
    <t>EXECUTIVE ASSISTANT</t>
  </si>
  <si>
    <t>BUECHS, JOSEPH J.</t>
  </si>
  <si>
    <t>SR DIGITAL PRINT OPERATOR II</t>
  </si>
  <si>
    <t>BURNS, SUSAN M.</t>
  </si>
  <si>
    <t>TRAINING REPRESENTATIVE</t>
  </si>
  <si>
    <t>BURT, AMANDA</t>
  </si>
  <si>
    <t>EXAMINER</t>
  </si>
  <si>
    <t>CALLAHAN-SKELLY, FRANCES</t>
  </si>
  <si>
    <t xml:space="preserve">SR DOCUMENT CONTROL CLERK </t>
  </si>
  <si>
    <t>CARRK, AMY</t>
  </si>
  <si>
    <t>DEP DIR OF ASSEMBLY REVISION</t>
  </si>
  <si>
    <t>CHRISTIANSEN, AARON</t>
  </si>
  <si>
    <t>CHRISTIANSEN, JUSTINE</t>
  </si>
  <si>
    <t>CONE, AMANDA</t>
  </si>
  <si>
    <t>EDITORIAL AIDE</t>
  </si>
  <si>
    <t>CONNERS, DONNA E.</t>
  </si>
  <si>
    <t>DIRECTOR FOR DATA ENTRY</t>
  </si>
  <si>
    <t>CONWAY, JOHN J. III</t>
  </si>
  <si>
    <t>COOKE, SAMANTHA</t>
  </si>
  <si>
    <t xml:space="preserve">SR INFO PROC SPEC </t>
  </si>
  <si>
    <t>CORELLIS, SUZAN</t>
  </si>
  <si>
    <t>CORRALES, CHRISTIAN</t>
  </si>
  <si>
    <t>COUTURE, MATTHEW</t>
  </si>
  <si>
    <t xml:space="preserve">COUTURE, THOMAS </t>
  </si>
  <si>
    <t>EXAMINER II/LOGGER</t>
  </si>
  <si>
    <t>COYNE, DIANNE</t>
  </si>
  <si>
    <t>MEMO INPUT SPECIALIST II</t>
  </si>
  <si>
    <t>CRISCIONE-SZESNAT, NICOLE</t>
  </si>
  <si>
    <t>SENIOR COUNSEL II</t>
  </si>
  <si>
    <t>CRONK, JASON</t>
  </si>
  <si>
    <t>PRODUCTION &amp; DELIVERY ASSOC I</t>
  </si>
  <si>
    <t>DALLAND, MICHAEL</t>
  </si>
  <si>
    <t>CODE EDITOR</t>
  </si>
  <si>
    <t>DAVIS, JESSICA</t>
  </si>
  <si>
    <t>PROOFREADER III</t>
  </si>
  <si>
    <t>DAVIS, KENNETH</t>
  </si>
  <si>
    <t>CODE EDITOR II</t>
  </si>
  <si>
    <t>DAVIS, MARILYN</t>
  </si>
  <si>
    <t>SR INFO PROC SPEC II</t>
  </si>
  <si>
    <t>DEAS, LEON</t>
  </si>
  <si>
    <t>REVISION CLERK</t>
  </si>
  <si>
    <t>DEGROFF, VICTORIA</t>
  </si>
  <si>
    <t>DESIMONE, JULIAN</t>
  </si>
  <si>
    <t>PRODUCTION &amp; DELIVERY ASSOC III</t>
  </si>
  <si>
    <t>DESORRENTO, MARK</t>
  </si>
  <si>
    <t>DINKINS, JUSTIN</t>
  </si>
  <si>
    <t>DISIENA, MICHAEL</t>
  </si>
  <si>
    <t>DIXON, FRANK</t>
  </si>
  <si>
    <t>PROOFREADER II</t>
  </si>
  <si>
    <t>DOLAN, PETER C.</t>
  </si>
  <si>
    <t>MANAGER OF COMPUTER OPERATIONS</t>
  </si>
  <si>
    <t>DOLAN, WILLIAM</t>
  </si>
  <si>
    <t>DEPUTY DIR PRODOCUTION &amp; DELIVERY</t>
  </si>
  <si>
    <t>DONATO, GILBERT</t>
  </si>
  <si>
    <t>DONOVAN, KATHY E.</t>
  </si>
  <si>
    <t>DIRECTOR OF BUDGET SERVICES</t>
  </si>
  <si>
    <t>DOUGLASS, ELISABETH</t>
  </si>
  <si>
    <t>ASSNT DEPUTY DIR FOR COMPARERS</t>
  </si>
  <si>
    <t>DUDAR, MICHAEL</t>
  </si>
  <si>
    <t>PRODUCTION &amp; DELIVERY ASSOC II</t>
  </si>
  <si>
    <t>EISEN, JANICE K.</t>
  </si>
  <si>
    <t>DBA - SR INFO TECH PROG/ANALYST</t>
  </si>
  <si>
    <t>EISEN, LARRY S.</t>
  </si>
  <si>
    <t>MANAGER OF SYSTEMS</t>
  </si>
  <si>
    <t>ELGHANNANI, SARAH</t>
  </si>
  <si>
    <t>ENGLEHARDT, PATRICK</t>
  </si>
  <si>
    <t>ERICKSON, KARL</t>
  </si>
  <si>
    <t>SYSTEMS PROGRAMMER III</t>
  </si>
  <si>
    <t>EVERS, JOHN</t>
  </si>
  <si>
    <t>FAHEY, MICHAEL</t>
  </si>
  <si>
    <t>DIGITAL PRINT OPERATOR II</t>
  </si>
  <si>
    <t>FIESEHER, THOMAS A.</t>
  </si>
  <si>
    <t>DIRECTOR FOR CODE EDITORS</t>
  </si>
  <si>
    <t>FINK, ANNA M.</t>
  </si>
  <si>
    <t>ASST MGR OF INFO TECH SUPPORT II</t>
  </si>
  <si>
    <t>FITTING, JOHN P.,JR.</t>
  </si>
  <si>
    <t>REVISION CLERK II</t>
  </si>
  <si>
    <t>FITZGERALD, KATHERINE</t>
  </si>
  <si>
    <t>FLOSS, FREDERICK</t>
  </si>
  <si>
    <t>FOX, DANIEL</t>
  </si>
  <si>
    <t>FREY, JESSICA</t>
  </si>
  <si>
    <t>GARCIA, LINA</t>
  </si>
  <si>
    <t>GAWLOWSKI, DAVID</t>
  </si>
  <si>
    <t>EXAMINER/BUDGET ASSNT</t>
  </si>
  <si>
    <t>GETTYS, STEPHANIE</t>
  </si>
  <si>
    <t xml:space="preserve">GIMONDO, RONALD </t>
  </si>
  <si>
    <t>SR COMPUTER OPERATOR I</t>
  </si>
  <si>
    <t>GLEASON, JOANNA</t>
  </si>
  <si>
    <t>ASSISTANT COUNSEL</t>
  </si>
  <si>
    <t>GLEASON, KAREN</t>
  </si>
  <si>
    <t>GOEBEL, FRANK</t>
  </si>
  <si>
    <t>GRACE, RICHARD</t>
  </si>
  <si>
    <t>INFO TECH SUPPORT SPEC II</t>
  </si>
  <si>
    <t xml:space="preserve">GREENE, STEVEN </t>
  </si>
  <si>
    <t>HABEL, KAREN L.</t>
  </si>
  <si>
    <t>DIRECTOR FOR RESO WRITERS</t>
  </si>
  <si>
    <t>HABINIAK, SANDRA J.</t>
  </si>
  <si>
    <t>MANAGER OF LRS TRAINING/HELPLINE</t>
  </si>
  <si>
    <t>HARDY, ELIZA</t>
  </si>
  <si>
    <t>HARRIS, JEFFREY C.</t>
  </si>
  <si>
    <t xml:space="preserve">EXAMINER  </t>
  </si>
  <si>
    <t>HARRIS, WILLIAM E.</t>
  </si>
  <si>
    <t>SR COMPUTER OPERATOR -SHIFT SUP</t>
  </si>
  <si>
    <t>HILL, DAVID</t>
  </si>
  <si>
    <t>INFO TECH SUPPORT SPEC I</t>
  </si>
  <si>
    <t>HILL, MARYANNE</t>
  </si>
  <si>
    <t>SENIOR COUNSEL</t>
  </si>
  <si>
    <t>HUHN, KATHLEEN J.</t>
  </si>
  <si>
    <t>RECEPTIONIST</t>
  </si>
  <si>
    <t>HURTT, BENJAMIN</t>
  </si>
  <si>
    <t>IMPELLIZZERI, JOHN</t>
  </si>
  <si>
    <t>SR COMPUTER OPERATOR II</t>
  </si>
  <si>
    <t>JAFFE, NAOMI</t>
  </si>
  <si>
    <t>JOHNSON, RHIANNAH</t>
  </si>
  <si>
    <t>KEARBEY, PATRICIA</t>
  </si>
  <si>
    <t>DEP DIR FOR CODE EDITORS</t>
  </si>
  <si>
    <t>KEEFNER, KIMBERLY</t>
  </si>
  <si>
    <t>DEPUTY DIR FOR DATA ENTRY</t>
  </si>
  <si>
    <t>KIDD, KRISTIN</t>
  </si>
  <si>
    <t>KLEIN, BETH</t>
  </si>
  <si>
    <t>KNACK, CHRISTOPHER</t>
  </si>
  <si>
    <t>KNAPP, TRISTIN</t>
  </si>
  <si>
    <t>KOSINSKI, BENJAMIN</t>
  </si>
  <si>
    <t>KRESLER, KERI</t>
  </si>
  <si>
    <t>KUENTZEL, KAREN T.</t>
  </si>
  <si>
    <t>SENIOR EXAMINER II</t>
  </si>
  <si>
    <t>LANCIONE, DAVID A.</t>
  </si>
  <si>
    <t>MANAGER OF INFO TECH SUPPORT</t>
  </si>
  <si>
    <t>LASSONE, MICHAEL</t>
  </si>
  <si>
    <t>INFO TECH PROGRAMMER III</t>
  </si>
  <si>
    <t>LAVIGNE, KEVIN</t>
  </si>
  <si>
    <t>DEPUTY DIR FOR EXAMINERS</t>
  </si>
  <si>
    <t>LAWSON, NADYA</t>
  </si>
  <si>
    <t>LEAHY, TIMOTHY W.</t>
  </si>
  <si>
    <t>REVISION CLERK III</t>
  </si>
  <si>
    <t>LEE, REBECCA</t>
  </si>
  <si>
    <t>LEWIS, R. ERIK</t>
  </si>
  <si>
    <t>LIDDELL, KRISTA</t>
  </si>
  <si>
    <t>ASSOC INDEXING EDITOR</t>
  </si>
  <si>
    <t>LIPSCOMB,WILLIAM N.,JR.</t>
  </si>
  <si>
    <t>SUPERVISING COMPUTER OP II</t>
  </si>
  <si>
    <t>LOCKEN, GEOFFREY D.</t>
  </si>
  <si>
    <t>COMPUTER OPERATOR</t>
  </si>
  <si>
    <t>LOEFFLER, ROBERT</t>
  </si>
  <si>
    <t xml:space="preserve">SR SUPPLY CLERK </t>
  </si>
  <si>
    <t>LUBITZ, BENJAMIN J.</t>
  </si>
  <si>
    <t>BILL VERIF TRAINING COORD</t>
  </si>
  <si>
    <t>LUDLUM, MARGARET</t>
  </si>
  <si>
    <t>LYDECKER, KATHLEEN</t>
  </si>
  <si>
    <t>MACFARLAND, DIANNE L.</t>
  </si>
  <si>
    <t>DIRECTOR FOR LEGISLATIVE DIGEST</t>
  </si>
  <si>
    <t>MAGNOTTA, JOHN</t>
  </si>
  <si>
    <t>MAKAR, IRKA</t>
  </si>
  <si>
    <t>ASSOC INFO TECH PROG II</t>
  </si>
  <si>
    <t>MALONEY, KEELEY</t>
  </si>
  <si>
    <t>CHIEF COUNSEL OF LEGISLATIVE SERVICES</t>
  </si>
  <si>
    <t>MASSE, LISA</t>
  </si>
  <si>
    <t>ACTING ASSNT DEP DIR FOR DATA ENTRY</t>
  </si>
  <si>
    <t>MASTRIANNI, DAVID V.</t>
  </si>
  <si>
    <t>MCCLENAGHAN, JUSTIN</t>
  </si>
  <si>
    <t>MCCUTCHEON, R. BURLEIGH</t>
  </si>
  <si>
    <t>DIRECTOR OF LRS</t>
  </si>
  <si>
    <t>MCGLAUFLIN, TIMOTHY</t>
  </si>
  <si>
    <t>MCNULTY, NANCY</t>
  </si>
  <si>
    <t>SR CODE EDITOR II</t>
  </si>
  <si>
    <t>MCPHERSON, RACHEL</t>
  </si>
  <si>
    <t>EDITORIAL AIDE/BUDGET ASSNT</t>
  </si>
  <si>
    <t>MCSHANE, THOMAS W.</t>
  </si>
  <si>
    <t xml:space="preserve">MELUCCI, SALVADORE </t>
  </si>
  <si>
    <t>S</t>
  </si>
  <si>
    <t>MEROLA, STANLEY</t>
  </si>
  <si>
    <t>MINE, MICHAEL</t>
  </si>
  <si>
    <t>INFO TECH SUPPORT SPEC III</t>
  </si>
  <si>
    <t>MOON, MICHAEL</t>
  </si>
  <si>
    <t>JR PROGRAMMER TRAINEE</t>
  </si>
  <si>
    <t>MORSE, GARY L.</t>
  </si>
  <si>
    <t>SYSTEMS PROGRAMMER I</t>
  </si>
  <si>
    <t>MOTT, ETHEL C.</t>
  </si>
  <si>
    <t>SENIOR EXAMINER II/SR BUDGET ASSNT</t>
  </si>
  <si>
    <t xml:space="preserve">MULLEN, EDWARD </t>
  </si>
  <si>
    <t>CLERK/PROOFREADER II</t>
  </si>
  <si>
    <t>MULLIGAN, MARGARET</t>
  </si>
  <si>
    <t>RESOLUTION DRAFTER</t>
  </si>
  <si>
    <t>MURPHY, BRANDY</t>
  </si>
  <si>
    <t xml:space="preserve">MURRAY, KEVIN </t>
  </si>
  <si>
    <t xml:space="preserve">NARDOLILLO, WILLIAM </t>
  </si>
  <si>
    <t>NARKIEWICZ, PAUL D.</t>
  </si>
  <si>
    <t>CHIEF INFORMATION OFFICER</t>
  </si>
  <si>
    <t>NESTLEN, PATRICIA</t>
  </si>
  <si>
    <t>NEWCOMB, JOHN</t>
  </si>
  <si>
    <t>NEWCOMB, JULIE</t>
  </si>
  <si>
    <t>ASSNT DEP DIR OF SENATE REVISION</t>
  </si>
  <si>
    <t>OCCHINO, JULIE E.</t>
  </si>
  <si>
    <t>O'CONNOR, LYNN</t>
  </si>
  <si>
    <t>OUDERKIRK, MARIANNE</t>
  </si>
  <si>
    <t>SR HOTLINE OPERATOR</t>
  </si>
  <si>
    <t>PALLADINO, JOHN F.</t>
  </si>
  <si>
    <t>PALMER, FRED</t>
  </si>
  <si>
    <t>DEP MAN APPLICATIONS DEVELOPMENT II</t>
  </si>
  <si>
    <t>PALMER, LYNNE M.</t>
  </si>
  <si>
    <t>OFFICE MANAGER</t>
  </si>
  <si>
    <t>PALUMBO, KATIE</t>
  </si>
  <si>
    <t>PANZA, MATTHEW</t>
  </si>
  <si>
    <t>MANAGER OF PRINT CENTER</t>
  </si>
  <si>
    <t>PARKER, COLLEEN M.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</si>
  <si>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</si>
  <si>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</si>
  <si>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</si>
  <si>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</si>
  <si>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</si>
  <si>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PERINO, DAVID</t>
  </si>
  <si>
    <t>DEPUTY COUNSEL</t>
  </si>
  <si>
    <t>PETERS, LAURA</t>
  </si>
  <si>
    <t>PHILIPPI, REED</t>
  </si>
  <si>
    <t>DIR OF LEGAL SERVICES; CHIEF COUN ADMIN SERV</t>
  </si>
  <si>
    <t>PHOENIX, KELLY</t>
  </si>
  <si>
    <t>PICKETT, MICHAEL</t>
  </si>
  <si>
    <t>POWERS, STEPHEN</t>
  </si>
  <si>
    <t>POZNIAKAS, CRYSTAL</t>
  </si>
  <si>
    <t>MEMO INPUT SPECIALIST I</t>
  </si>
  <si>
    <t>READ, COLLIN</t>
  </si>
  <si>
    <t>REED, DAWN</t>
  </si>
  <si>
    <t>SR TRAINING REPRESENTATIVE</t>
  </si>
  <si>
    <t>REID, TYWANN</t>
  </si>
  <si>
    <t xml:space="preserve">REILLY, JAMES </t>
  </si>
  <si>
    <t>REIMER, NATALIE</t>
  </si>
  <si>
    <t>REIMER, RUSSELL H.</t>
  </si>
  <si>
    <t>SPECIAL COUNSEL</t>
  </si>
  <si>
    <t>RENZI, PATRICK</t>
  </si>
  <si>
    <t>ASSNT MAN COMP OPS/SPEC PRJ COORD</t>
  </si>
  <si>
    <t>RICE, JOSHUA</t>
  </si>
  <si>
    <t>RILEY, JOHN</t>
  </si>
  <si>
    <t>ROBARGE, KAELAN</t>
  </si>
  <si>
    <t>ROGERS, MATTHEW</t>
  </si>
  <si>
    <t>SR EXAMINER II/BUDGET ASSNT</t>
  </si>
  <si>
    <t>ROSS, JAMES Q.</t>
  </si>
  <si>
    <t>MANAGER OF SMS</t>
  </si>
  <si>
    <t>RUHLE, GERALYN M.</t>
  </si>
  <si>
    <t>DIR OF ADMINISTRATION</t>
  </si>
  <si>
    <t>RUOSO, OTELLO</t>
  </si>
  <si>
    <t>DEPUTY DIR FOR COMPARERS</t>
  </si>
  <si>
    <t>RUSSELL, SHERRY</t>
  </si>
  <si>
    <t>INFO PROC SPEC II</t>
  </si>
  <si>
    <t>RUTKOWSKI, MONIQUE</t>
  </si>
  <si>
    <t>SR INFO TECH PROG/ANALYST II</t>
  </si>
  <si>
    <t>RYAN, DENNIS J.</t>
  </si>
  <si>
    <t>MANAGER APPLICATIONS DEVELOPMENT</t>
  </si>
  <si>
    <t>SALVATORE, STEPHEN</t>
  </si>
  <si>
    <t>SANTOSUOSSO, GARRETH</t>
  </si>
  <si>
    <t xml:space="preserve">REVISION CLERK </t>
  </si>
  <si>
    <t>SCHEEREN, SHANNON</t>
  </si>
  <si>
    <t>EDITORIAL ASSISTANT</t>
  </si>
  <si>
    <t>SCHOTT, MICHAEL C.</t>
  </si>
  <si>
    <t>ASSOC INFO TECH PROG</t>
  </si>
  <si>
    <t>SCOONS, JOANNA</t>
  </si>
  <si>
    <t>SALES &amp; MARKETING REP</t>
  </si>
  <si>
    <t>SEARLES, BRIAN T.</t>
  </si>
  <si>
    <t>DIRECTOR OF SENATE REVISION</t>
  </si>
  <si>
    <t>SEIBERT, LISA</t>
  </si>
  <si>
    <t>HELPDESK ANALYST II</t>
  </si>
  <si>
    <t>SEYMOUR, PETER</t>
  </si>
  <si>
    <t xml:space="preserve">SR CODE EDITOR </t>
  </si>
  <si>
    <t>SHEPARD, DEMMA</t>
  </si>
  <si>
    <t xml:space="preserve">SHEPARDSON, MICHAEL </t>
  </si>
  <si>
    <t>SR ASSOCIATE INDEXING EDITOR</t>
  </si>
  <si>
    <t>SHERIDAN, MICHAEL</t>
  </si>
  <si>
    <t>SILVERMAN, WILLIAM</t>
  </si>
  <si>
    <t>SR SYSTEMS ADMINISTRATOR III</t>
  </si>
  <si>
    <t>SIMEONE, AGATINA</t>
  </si>
  <si>
    <t>SKARZYNSKI, KIMBERLY</t>
  </si>
  <si>
    <t>PRINCIPAL FISCAL ASSNT</t>
  </si>
  <si>
    <t>SLEEPER, MELISSA</t>
  </si>
  <si>
    <t>SMITH, FAYE A.</t>
  </si>
  <si>
    <t>DIRECTOR OF DOC CTRL &amp; ACCTBLTY</t>
  </si>
  <si>
    <t>SMITH, JEANNE</t>
  </si>
  <si>
    <t>DIRECTOR FOR COMPARERS</t>
  </si>
  <si>
    <t xml:space="preserve">SNAY, KEVIN 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</si>
  <si>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</si>
  <si>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</si>
  <si>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</si>
  <si>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</si>
  <si>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</si>
  <si>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</si>
  <si>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STEWART, CASEY</t>
  </si>
  <si>
    <t>STEWART, KELLY</t>
  </si>
  <si>
    <t>SENIOR ATTORNEY</t>
  </si>
  <si>
    <t>SULLIVAN, GERARD C.</t>
  </si>
  <si>
    <t>SPECIAL ASSISTANT</t>
  </si>
  <si>
    <t xml:space="preserve">SUSMAN, JOHN </t>
  </si>
  <si>
    <t>SUSMAN, KATRINA</t>
  </si>
  <si>
    <t>SPECIAL COORD OF LAWS</t>
  </si>
  <si>
    <t>TERRY, JOSEPH</t>
  </si>
  <si>
    <t>TERRY, MICHAEL</t>
  </si>
  <si>
    <t>TOOMEY, WILLIAM III</t>
  </si>
  <si>
    <t>CHIEF COUNSEL, DIR OF LEGAL SERVICES</t>
  </si>
  <si>
    <t>TRIPP, DEBORAH</t>
  </si>
  <si>
    <t>SENIOR EDITORIAL AIDE FOR RULES &amp; REGS</t>
  </si>
  <si>
    <t>TRUDEAU, DAVID</t>
  </si>
  <si>
    <t>DEPUTY MAN PRODOCUTION &amp; DELIVERY</t>
  </si>
  <si>
    <t>VEGA-WINSLOW, RAQUEL</t>
  </si>
  <si>
    <t>VISCUSI, VINCENZO</t>
  </si>
  <si>
    <t>WARD, TERRENCE M.</t>
  </si>
  <si>
    <t>DIRECTOR OF ASSEMBLY REVISION</t>
  </si>
  <si>
    <t>WATSON, STEPHEN</t>
  </si>
  <si>
    <t>FILE CLERK II</t>
  </si>
  <si>
    <t>WESCOTT, TERRY A.</t>
  </si>
  <si>
    <t>WILEY, LAUREN</t>
  </si>
  <si>
    <t>EDITORIAL AIDE III</t>
  </si>
  <si>
    <t>WILLIAMS, LORI</t>
  </si>
  <si>
    <t>EDITORIAL AIDE FOR RULES &amp; REGS</t>
  </si>
  <si>
    <t>WINSLOW, MICHAEL</t>
  </si>
  <si>
    <t xml:space="preserve">COMPUTER OPERATOR </t>
  </si>
  <si>
    <t>WOLFANGER, JONATHAN</t>
  </si>
  <si>
    <t>YETTO, MICHAEL</t>
  </si>
  <si>
    <t>ZACCARDO, ANTHONY</t>
  </si>
  <si>
    <t>DIRECTOR FOR EXAMINERS</t>
  </si>
  <si>
    <t>ZENZEN, JEFFREY</t>
  </si>
  <si>
    <t>INTERNATIONAL BUSINESS MACHINE</t>
  </si>
  <si>
    <t>IT Equipment Maint &amp; Support</t>
  </si>
  <si>
    <t>ANNESE &amp; ASSOCIATES INC</t>
  </si>
  <si>
    <t>Software Maint &amp; Support</t>
  </si>
  <si>
    <t>CAPITAL DOCUMENT INC</t>
  </si>
  <si>
    <t>Courier-Unarmed</t>
  </si>
  <si>
    <t>CITY AND STATE NY LLC</t>
  </si>
  <si>
    <t>Newspaper/Billboards</t>
  </si>
  <si>
    <t>CRITICAL ENVIRONMENTAL &amp; POWER EQUIPMENT</t>
  </si>
  <si>
    <t>FAMILY &amp; CHILDRENS SERVICE OF THE</t>
  </si>
  <si>
    <t>Memberships</t>
  </si>
  <si>
    <t>HEWLETT PACKARD COMPANY</t>
  </si>
  <si>
    <t>MACKINNEY SYSTEMS INC</t>
  </si>
  <si>
    <t>MPI TECHNOLOGIES INC</t>
  </si>
  <si>
    <t>THE RESEARCH FOUNDATION FOR THE STATE</t>
  </si>
  <si>
    <t>XEROX CORPORATION</t>
  </si>
  <si>
    <t>IT Mainframe Printer</t>
  </si>
  <si>
    <t>ADV ACCT - BILL DRAFTING COMM - PE CASH</t>
  </si>
  <si>
    <t>Office Supplies</t>
  </si>
  <si>
    <t>ALBANY FIRE EXTINGUISHER SALES AND</t>
  </si>
  <si>
    <t>Fire Alarm/Suppression</t>
  </si>
  <si>
    <t>BRENT FLAGLER</t>
  </si>
  <si>
    <t>RefrnceBook/Mag/Map/Subsc SM</t>
  </si>
  <si>
    <t>CELLCO PARTNERSHIP</t>
  </si>
  <si>
    <t>Cell Phone Service</t>
  </si>
  <si>
    <t>CITI - P CARD CITIBANK NA</t>
  </si>
  <si>
    <t>Office Furnishings Acquisition</t>
  </si>
  <si>
    <t>Postage</t>
  </si>
  <si>
    <t>Parts &amp; Peripherals</t>
  </si>
  <si>
    <t>Vehicle Maintenance</t>
  </si>
  <si>
    <t>FIBER TECHNOLOGIES NETWORKS</t>
  </si>
  <si>
    <t>Data Management Services</t>
  </si>
  <si>
    <t>NATIONAL GRID-UPSTATE UTILITY</t>
  </si>
  <si>
    <t>Electricity Commodity</t>
  </si>
  <si>
    <t>RICOH PRODUCTION PRINT SOLUTIONS LLC</t>
  </si>
  <si>
    <t>THE WALTERS CO AC INC</t>
  </si>
  <si>
    <t>HVAC/Chiller</t>
  </si>
  <si>
    <t>TIME WARNER CABLE</t>
  </si>
  <si>
    <t>Cable TV</t>
  </si>
  <si>
    <t>TVC ALBANY INC</t>
  </si>
  <si>
    <t>VERIZON NEW YORK INC</t>
  </si>
  <si>
    <t>Phone local &amp; long distance</t>
  </si>
  <si>
    <t>WEST PUBLISHING</t>
  </si>
  <si>
    <t>OFFICE OF GENERAL SERVICES</t>
  </si>
  <si>
    <t>Gasoline</t>
  </si>
  <si>
    <t>TRI-LIFT INC</t>
  </si>
  <si>
    <t>Office Equipment Repair/Maint</t>
  </si>
  <si>
    <t>NYS ASSEMBLY</t>
  </si>
  <si>
    <t>55 ELK STREET LLC</t>
  </si>
  <si>
    <t>Base Rent</t>
  </si>
  <si>
    <t>DELTA PROPERTIES LLC</t>
  </si>
  <si>
    <t>OFFICE FOR TECHNOLOGY</t>
  </si>
  <si>
    <t>Centralized CIO/OFT Srvcs IS</t>
  </si>
  <si>
    <t>P &amp; J COMPUTERS INC</t>
  </si>
  <si>
    <t>PAETEC COMMUNICATIONS INC</t>
  </si>
  <si>
    <t>VERIZON WIRELESS</t>
  </si>
  <si>
    <t>Hardware/software installtion</t>
  </si>
  <si>
    <t>EASTERN MANAGED PRINT NETWORK LLC</t>
  </si>
  <si>
    <t>Building and Grounds SupMat</t>
  </si>
  <si>
    <t>Computer Accessories</t>
  </si>
  <si>
    <t>NEW YORK LEGAL PUBLISHING CORPORATION</t>
  </si>
  <si>
    <t>QOS NETWORKING INC</t>
  </si>
  <si>
    <t>Networking Software</t>
  </si>
  <si>
    <t>PROFESSIONAL FIRE PROTECTION</t>
  </si>
  <si>
    <t>COMPUWARE CORPORATION</t>
  </si>
  <si>
    <t>Printing/Photo SupMat</t>
  </si>
  <si>
    <t>Office equipment Acquisition</t>
  </si>
  <si>
    <t>RICOH USA INC</t>
  </si>
  <si>
    <t>PRECISE CONTINENTAL</t>
  </si>
  <si>
    <t>CITI REBATE</t>
  </si>
  <si>
    <t>Rebate</t>
  </si>
  <si>
    <t>KENT M PHILLIPS</t>
  </si>
  <si>
    <t>IP Phones</t>
  </si>
  <si>
    <t>GLOBAL INDUSTRIES INC</t>
  </si>
  <si>
    <t>LEVI RAY &amp; SHOUP INC</t>
  </si>
  <si>
    <t>TROY BELTING &amp; SUPPLY CO</t>
  </si>
  <si>
    <t>Generators</t>
  </si>
  <si>
    <t>TRI-LIFT</t>
  </si>
  <si>
    <t>VELOCITY SOFTWARE INC</t>
  </si>
  <si>
    <t>FORMS WORLD INC</t>
  </si>
  <si>
    <t>SANDERS FIRE &amp; SAFETY</t>
  </si>
  <si>
    <t>Insurance - OGS</t>
  </si>
  <si>
    <t>HEARST CORPORATION</t>
  </si>
  <si>
    <t>Commercial Printing Adv</t>
  </si>
  <si>
    <t>SYMANTEC CORPORATION</t>
  </si>
  <si>
    <t>NUANCE COMMUNICATIONS INC</t>
  </si>
  <si>
    <t>BMC SOFTWARE INC</t>
  </si>
  <si>
    <t>JANICE EISEN</t>
  </si>
  <si>
    <t>3/26/15 DB2 Class MA</t>
  </si>
  <si>
    <t>MICHAEL SCHOTT</t>
  </si>
  <si>
    <t>COLLIN READ</t>
  </si>
  <si>
    <t>8/20/15 NYC LRS Training</t>
  </si>
  <si>
    <t>DAWN REED</t>
  </si>
  <si>
    <t>SUSAN BURNS</t>
  </si>
  <si>
    <t>3/12/15 - 3/19/15</t>
  </si>
  <si>
    <t>3/12/15 - 3/17/15</t>
  </si>
  <si>
    <t>3/12/15 - 4/2/15</t>
  </si>
  <si>
    <t>3/12/15 - 4/23/15</t>
  </si>
  <si>
    <t>4/23/15 - 9/9/15</t>
  </si>
  <si>
    <t>3/12/15 - 5/5/15</t>
  </si>
  <si>
    <t>5/7/15 - 9/9/15</t>
  </si>
  <si>
    <t>3/12/15 - 5/14/15</t>
  </si>
  <si>
    <t>5/26/15 - 9/9/15</t>
  </si>
  <si>
    <t>3/12/15 - 6/17/15</t>
  </si>
  <si>
    <t>3/12/15 - 6/19/15</t>
  </si>
  <si>
    <t>3/12/15 - 7/1/15</t>
  </si>
  <si>
    <t>3/12/15 - 7/6/15</t>
  </si>
  <si>
    <t>3/12/15 - 7/30/15</t>
  </si>
  <si>
    <t>3/12/15 - 7/31/15</t>
  </si>
  <si>
    <t>LSP</t>
  </si>
  <si>
    <t>Total Personal Service</t>
  </si>
  <si>
    <t>DISBURSEMENTS</t>
  </si>
  <si>
    <t>Total NPS:</t>
  </si>
  <si>
    <t>TRAVEL</t>
  </si>
  <si>
    <t>Total Travel:</t>
  </si>
  <si>
    <t>TOTAL PERSONAL SERVICE</t>
  </si>
  <si>
    <t>TOTAL NON-PERSONAL SERVICE</t>
  </si>
  <si>
    <t>GRAND TOTAL</t>
  </si>
  <si>
    <t>NAME</t>
  </si>
  <si>
    <t>TITLE</t>
  </si>
  <si>
    <t>SERVICE DATES</t>
  </si>
  <si>
    <t>PAYROLL TYPE</t>
  </si>
  <si>
    <t>AMOUNT</t>
  </si>
  <si>
    <t>NYS LEGISLATIVE BILL DRAFTING COMMISSION</t>
  </si>
  <si>
    <t>STATEMENT OF DISBURSEMENTS 4/1/15 - 9/30/15</t>
  </si>
  <si>
    <t>DATE</t>
  </si>
  <si>
    <t>VENDOR</t>
  </si>
  <si>
    <t>VOUCHER NO.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</si>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</sst>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%"/>
    <numFmt numFmtId="166" formatCode="0.0000%"/>
    <numFmt numFmtId="167" formatCode="m/d/yy\ h:mm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urier New"/>
      <family val="3"/>
    </font>
    <font>
      <b/>
      <sz val="8"/>
      <color theme="1"/>
      <name val="Courier New"/>
      <family val="3"/>
    </font>
    <font>
      <b/>
      <sz val="8"/>
      <color theme="0"/>
      <name val="Courier New"/>
      <family val="3"/>
    </font>
    <font>
      <b/>
      <strike/>
      <sz val="8"/>
      <color theme="0"/>
      <name val="Courier New"/>
      <family val="3"/>
    </font>
    <font>
      <b/>
      <sz val="8"/>
      <color indexed="10"/>
      <name val="Courier New"/>
      <family val="3"/>
    </font>
    <font>
      <b/>
      <strike/>
      <sz val="8"/>
      <name val="Courier New"/>
      <family val="3"/>
    </font>
    <font>
      <b/>
      <strike/>
      <sz val="8"/>
      <color indexed="10"/>
      <name val="Courier New"/>
      <family val="3"/>
    </font>
    <font>
      <b/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2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4" fontId="4" fillId="0" borderId="0" xfId="1" quotePrefix="1" applyNumberFormat="1" applyFont="1" applyFill="1" applyBorder="1" applyAlignment="1" applyProtection="1">
      <alignment horizontal="center"/>
      <protection locked="0"/>
    </xf>
    <xf numFmtId="14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4" fontId="5" fillId="0" borderId="0" xfId="1" applyNumberFormat="1" applyFont="1" applyFill="1" applyBorder="1" applyAlignment="1" applyProtection="1">
      <alignment horizontal="center"/>
      <protection locked="0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/>
    </xf>
    <xf numFmtId="44" fontId="4" fillId="0" borderId="0" xfId="1" applyFont="1" applyFill="1" applyBorder="1" applyAlignment="1" applyProtection="1">
      <alignment horizontal="center"/>
      <protection locked="0"/>
    </xf>
    <xf numFmtId="8" fontId="4" fillId="0" borderId="0" xfId="1" applyNumberFormat="1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Alignment="1">
      <alignment horizontal="right"/>
    </xf>
    <xf numFmtId="166" fontId="4" fillId="0" borderId="0" xfId="0" applyNumberFormat="1" applyFont="1" applyFill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2" fontId="4" fillId="0" borderId="0" xfId="0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2" fontId="4" fillId="0" borderId="0" xfId="1" applyNumberFormat="1" applyFont="1" applyFill="1" applyBorder="1" applyAlignment="1" applyProtection="1">
      <protection locked="0"/>
    </xf>
    <xf numFmtId="2" fontId="4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164" fontId="5" fillId="0" borderId="0" xfId="1" applyNumberFormat="1" applyFont="1" applyFill="1" applyBorder="1" applyAlignment="1" applyProtection="1">
      <protection locked="0"/>
    </xf>
    <xf numFmtId="44" fontId="4" fillId="0" borderId="0" xfId="1" applyFont="1" applyFill="1" applyBorder="1" applyAlignment="1" applyProtection="1">
      <protection locked="0" hidden="1"/>
    </xf>
    <xf numFmtId="8" fontId="4" fillId="0" borderId="0" xfId="1" applyNumberFormat="1" applyFont="1" applyFill="1" applyBorder="1" applyAlignment="1" applyProtection="1">
      <protection locked="0"/>
    </xf>
    <xf numFmtId="49" fontId="4" fillId="0" borderId="0" xfId="0" quotePrefix="1" applyNumberFormat="1" applyFont="1" applyFill="1" applyBorder="1" applyAlignment="1"/>
    <xf numFmtId="4" fontId="5" fillId="0" borderId="0" xfId="1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/>
    <xf numFmtId="14" fontId="4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4" fontId="5" fillId="0" borderId="0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Border="1" applyAlignment="1"/>
    <xf numFmtId="2" fontId="5" fillId="0" borderId="0" xfId="1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right"/>
    </xf>
    <xf numFmtId="44" fontId="5" fillId="0" borderId="0" xfId="1" applyFont="1" applyFill="1" applyBorder="1" applyAlignment="1" applyProtection="1">
      <protection locked="0" hidden="1"/>
    </xf>
    <xf numFmtId="8" fontId="5" fillId="0" borderId="0" xfId="1" applyNumberFormat="1" applyFont="1" applyFill="1" applyBorder="1" applyAlignment="1" applyProtection="1">
      <protection locked="0"/>
    </xf>
    <xf numFmtId="44" fontId="5" fillId="0" borderId="0" xfId="1" applyFont="1" applyFill="1" applyBorder="1" applyAlignment="1">
      <alignment horizontal="right"/>
    </xf>
    <xf numFmtId="14" fontId="4" fillId="2" borderId="0" xfId="0" applyNumberFormat="1" applyFont="1" applyFill="1" applyBorder="1" applyAlignment="1"/>
    <xf numFmtId="0" fontId="8" fillId="0" borderId="0" xfId="0" applyFont="1" applyBorder="1" applyAlignment="1"/>
    <xf numFmtId="1" fontId="4" fillId="0" borderId="0" xfId="0" quotePrefix="1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left"/>
    </xf>
    <xf numFmtId="14" fontId="9" fillId="3" borderId="0" xfId="0" applyNumberFormat="1" applyFont="1" applyFill="1" applyBorder="1" applyAlignment="1">
      <alignment horizontal="left" wrapText="1"/>
    </xf>
    <xf numFmtId="4" fontId="9" fillId="3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48"/>
  <sheetViews>
    <sheetView tabSelected="1" zoomScaleNormal="100" workbookViewId="0">
      <selection activeCell="A236" sqref="A236:XFD236"/>
    </sheetView>
  </sheetViews>
  <sheetFormatPr defaultColWidth="9" defaultRowHeight="11.25" x14ac:dyDescent="0.2"/>
  <cols>
    <col min="1" max="1" width="23.140625" style="6" bestFit="1" customWidth="1"/>
    <col min="2" max="2" width="40.28515625" style="3" bestFit="1" customWidth="1"/>
    <col min="3" max="3" width="27.140625" style="3" customWidth="1"/>
    <col min="4" max="4" width="27.5703125" style="3" bestFit="1" customWidth="1"/>
    <col min="5" max="5" width="30" style="4" customWidth="1"/>
    <col min="6" max="16384" width="9" style="5"/>
  </cols>
  <sheetData>
    <row r="1" spans="1:103" ht="11.65" x14ac:dyDescent="0.25">
      <c r="A1" s="96" t="s">
        <v>476</v>
      </c>
      <c r="B1" s="96"/>
      <c r="C1" s="96"/>
      <c r="D1" s="96"/>
      <c r="E1" s="96"/>
    </row>
    <row r="2" spans="1:103" ht="11.65" x14ac:dyDescent="0.25">
      <c r="A2" s="96" t="s">
        <v>477</v>
      </c>
      <c r="B2" s="96"/>
      <c r="C2" s="96"/>
      <c r="D2" s="96"/>
      <c r="E2" s="96"/>
    </row>
    <row r="4" spans="1:103" ht="11.65" x14ac:dyDescent="0.25">
      <c r="A4" s="6" t="s">
        <v>471</v>
      </c>
      <c r="B4" s="3" t="s">
        <v>472</v>
      </c>
      <c r="C4" s="3" t="s">
        <v>473</v>
      </c>
      <c r="D4" s="3" t="s">
        <v>474</v>
      </c>
      <c r="E4" s="4" t="s">
        <v>475</v>
      </c>
    </row>
    <row r="6" spans="1:103" s="27" customFormat="1" ht="18" customHeight="1" x14ac:dyDescent="0.25">
      <c r="A6" s="7" t="s">
        <v>0</v>
      </c>
      <c r="B6" s="1" t="s">
        <v>1</v>
      </c>
      <c r="C6" s="1" t="s">
        <v>2</v>
      </c>
      <c r="D6" s="1" t="s">
        <v>3</v>
      </c>
      <c r="E6" s="2">
        <v>14057.029999999995</v>
      </c>
      <c r="F6" s="8"/>
      <c r="G6" s="9"/>
      <c r="H6" s="9"/>
      <c r="I6" s="10"/>
      <c r="J6" s="10"/>
      <c r="K6" s="9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AM6" s="14"/>
      <c r="AN6" s="9"/>
      <c r="AO6" s="15"/>
      <c r="AP6" s="13"/>
      <c r="AQ6" s="16"/>
      <c r="AR6" s="17"/>
      <c r="AS6" s="18"/>
      <c r="AT6" s="19"/>
      <c r="AU6" s="20"/>
      <c r="AV6" s="21"/>
      <c r="AW6" s="22"/>
      <c r="AX6" s="20"/>
      <c r="AY6" s="9"/>
      <c r="AZ6" s="23"/>
      <c r="BA6" s="24"/>
      <c r="BB6" s="9"/>
      <c r="BC6" s="25"/>
      <c r="BD6" s="9"/>
      <c r="BE6" s="9"/>
      <c r="BF6" s="9"/>
      <c r="BG6" s="9"/>
      <c r="BH6" s="9"/>
      <c r="BI6" s="9"/>
      <c r="BJ6" s="9"/>
      <c r="BK6" s="9"/>
      <c r="BL6" s="9"/>
      <c r="BM6" s="9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</row>
    <row r="7" spans="1:103" s="27" customFormat="1" ht="18" customHeight="1" x14ac:dyDescent="0.25">
      <c r="A7" s="7" t="s">
        <v>4</v>
      </c>
      <c r="B7" s="1" t="s">
        <v>5</v>
      </c>
      <c r="C7" s="1" t="s">
        <v>2</v>
      </c>
      <c r="D7" s="1" t="s">
        <v>3</v>
      </c>
      <c r="E7" s="2">
        <v>27287.520000000008</v>
      </c>
      <c r="F7" s="8"/>
      <c r="G7" s="9"/>
      <c r="H7" s="9"/>
      <c r="I7" s="9"/>
      <c r="J7" s="9"/>
      <c r="K7" s="9"/>
      <c r="L7" s="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28"/>
      <c r="AG7" s="28"/>
      <c r="AH7" s="28"/>
      <c r="AI7" s="28"/>
      <c r="AJ7" s="28"/>
      <c r="AK7" s="28"/>
      <c r="AL7" s="30"/>
      <c r="AM7" s="14"/>
      <c r="AN7" s="30"/>
      <c r="AO7" s="31"/>
      <c r="AP7" s="9"/>
      <c r="AQ7" s="16"/>
      <c r="AR7" s="17"/>
      <c r="AS7" s="18"/>
      <c r="AT7" s="19"/>
      <c r="AU7" s="20"/>
      <c r="AV7" s="21"/>
      <c r="AW7" s="22"/>
      <c r="AX7" s="20"/>
      <c r="AY7" s="9"/>
      <c r="AZ7" s="23"/>
      <c r="BA7" s="24"/>
      <c r="BB7" s="32"/>
      <c r="BC7" s="25"/>
      <c r="BD7" s="9"/>
      <c r="BE7" s="9"/>
      <c r="BF7" s="9"/>
      <c r="BG7" s="9"/>
      <c r="BH7" s="9"/>
      <c r="BI7" s="9"/>
      <c r="BJ7" s="9"/>
      <c r="BK7" s="9"/>
      <c r="BL7" s="9"/>
      <c r="BM7" s="9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</row>
    <row r="8" spans="1:103" s="40" customFormat="1" ht="18" customHeight="1" x14ac:dyDescent="0.25">
      <c r="A8" s="7" t="s">
        <v>6</v>
      </c>
      <c r="B8" s="1" t="s">
        <v>7</v>
      </c>
      <c r="C8" s="1" t="s">
        <v>2</v>
      </c>
      <c r="D8" s="1" t="s">
        <v>3</v>
      </c>
      <c r="E8" s="2">
        <v>27412.009999999991</v>
      </c>
      <c r="F8" s="33"/>
      <c r="G8" s="9"/>
      <c r="H8" s="9"/>
      <c r="I8" s="9"/>
      <c r="J8" s="9"/>
      <c r="K8" s="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9"/>
      <c r="AM8" s="34"/>
      <c r="AN8" s="9"/>
      <c r="AO8" s="31"/>
      <c r="AP8" s="9"/>
      <c r="AQ8" s="35"/>
      <c r="AR8" s="35"/>
      <c r="AS8" s="36"/>
      <c r="AT8" s="37"/>
      <c r="AU8" s="38"/>
      <c r="AV8" s="9"/>
      <c r="AW8" s="9"/>
      <c r="AX8" s="38"/>
      <c r="AY8" s="9"/>
      <c r="AZ8" s="9"/>
      <c r="BA8" s="9"/>
      <c r="BB8" s="9"/>
      <c r="BC8" s="25"/>
      <c r="BD8" s="9"/>
      <c r="BE8" s="9"/>
      <c r="BF8" s="9"/>
      <c r="BG8" s="9"/>
      <c r="BH8" s="9"/>
      <c r="BI8" s="9"/>
      <c r="BJ8" s="9"/>
      <c r="BK8" s="9"/>
      <c r="BL8" s="9"/>
      <c r="BM8" s="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</row>
    <row r="9" spans="1:103" s="41" customFormat="1" ht="18" customHeight="1" x14ac:dyDescent="0.25">
      <c r="A9" s="7" t="s">
        <v>8</v>
      </c>
      <c r="B9" s="1" t="s">
        <v>9</v>
      </c>
      <c r="C9" s="1" t="s">
        <v>459</v>
      </c>
      <c r="D9" s="1" t="s">
        <v>3</v>
      </c>
      <c r="E9" s="2">
        <f>11214.94-2868.51</f>
        <v>8346.43</v>
      </c>
      <c r="F9" s="33"/>
      <c r="G9" s="34"/>
      <c r="H9" s="34"/>
      <c r="I9" s="34"/>
      <c r="J9" s="34"/>
      <c r="K9" s="3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9"/>
      <c r="AM9" s="34"/>
      <c r="AN9" s="9"/>
      <c r="AO9" s="31"/>
      <c r="AP9" s="9"/>
      <c r="AQ9" s="35"/>
      <c r="AR9" s="35"/>
      <c r="AS9" s="36"/>
      <c r="AT9" s="37"/>
      <c r="AU9" s="38"/>
      <c r="AV9" s="9"/>
      <c r="AW9" s="9"/>
      <c r="AX9" s="38"/>
      <c r="AY9" s="9"/>
      <c r="AZ9" s="9"/>
      <c r="BA9" s="9"/>
      <c r="BB9" s="9"/>
      <c r="BC9" s="2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03" s="41" customFormat="1" ht="18" customHeight="1" x14ac:dyDescent="0.25">
      <c r="A10" s="7" t="s">
        <v>8</v>
      </c>
      <c r="B10" s="1" t="s">
        <v>9</v>
      </c>
      <c r="C10" s="1" t="s">
        <v>462</v>
      </c>
      <c r="D10" s="1" t="s">
        <v>3</v>
      </c>
      <c r="E10" s="2">
        <f>1583.51+785+500</f>
        <v>2868.51</v>
      </c>
      <c r="F10" s="33"/>
      <c r="G10" s="34"/>
      <c r="H10" s="34"/>
      <c r="I10" s="34"/>
      <c r="J10" s="34"/>
      <c r="K10" s="3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9"/>
      <c r="AM10" s="34"/>
      <c r="AN10" s="9"/>
      <c r="AO10" s="31"/>
      <c r="AP10" s="9"/>
      <c r="AQ10" s="35"/>
      <c r="AR10" s="35"/>
      <c r="AS10" s="36"/>
      <c r="AT10" s="37"/>
      <c r="AU10" s="38"/>
      <c r="AV10" s="9"/>
      <c r="AW10" s="9"/>
      <c r="AX10" s="38"/>
      <c r="AY10" s="9"/>
      <c r="AZ10" s="9"/>
      <c r="BA10" s="9"/>
      <c r="BB10" s="9"/>
      <c r="BC10" s="25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s="27" customFormat="1" ht="18" customHeight="1" x14ac:dyDescent="0.25">
      <c r="A11" s="7" t="s">
        <v>10</v>
      </c>
      <c r="B11" s="1" t="s">
        <v>11</v>
      </c>
      <c r="C11" s="1" t="s">
        <v>460</v>
      </c>
      <c r="D11" s="1" t="s">
        <v>3</v>
      </c>
      <c r="E11" s="2">
        <f>35931.62-9299.82</f>
        <v>26631.800000000003</v>
      </c>
      <c r="F11" s="42"/>
      <c r="G11" s="43"/>
      <c r="H11" s="44"/>
      <c r="I11" s="44"/>
      <c r="J11" s="44"/>
      <c r="K11" s="44"/>
      <c r="L11" s="42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6"/>
      <c r="AM11" s="47"/>
      <c r="AN11" s="46"/>
      <c r="AO11" s="48"/>
      <c r="AP11" s="46"/>
      <c r="AQ11" s="49"/>
      <c r="AR11" s="50"/>
      <c r="AS11" s="51"/>
      <c r="AT11" s="52"/>
      <c r="AU11" s="20"/>
      <c r="AV11" s="21"/>
      <c r="AW11" s="53"/>
      <c r="AX11" s="20"/>
      <c r="AY11" s="9"/>
      <c r="AZ11" s="54"/>
      <c r="BA11" s="24"/>
      <c r="BB11" s="9"/>
      <c r="BC11" s="25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</row>
    <row r="12" spans="1:103" s="27" customFormat="1" ht="18" customHeight="1" x14ac:dyDescent="0.25">
      <c r="A12" s="7" t="s">
        <v>10</v>
      </c>
      <c r="B12" s="1" t="s">
        <v>11</v>
      </c>
      <c r="C12" s="1" t="s">
        <v>462</v>
      </c>
      <c r="D12" s="1" t="s">
        <v>3</v>
      </c>
      <c r="E12" s="2">
        <f>7968.23+1331.59</f>
        <v>9299.82</v>
      </c>
      <c r="F12" s="42"/>
      <c r="G12" s="43"/>
      <c r="H12" s="44"/>
      <c r="I12" s="44"/>
      <c r="J12" s="44"/>
      <c r="K12" s="44"/>
      <c r="L12" s="42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6"/>
      <c r="AM12" s="47"/>
      <c r="AN12" s="46"/>
      <c r="AO12" s="48"/>
      <c r="AP12" s="46"/>
      <c r="AQ12" s="49"/>
      <c r="AR12" s="50"/>
      <c r="AS12" s="51"/>
      <c r="AT12" s="52"/>
      <c r="AU12" s="20"/>
      <c r="AV12" s="21"/>
      <c r="AW12" s="53"/>
      <c r="AX12" s="20"/>
      <c r="AY12" s="9"/>
      <c r="AZ12" s="54"/>
      <c r="BA12" s="24"/>
      <c r="BB12" s="9"/>
      <c r="BC12" s="25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</row>
    <row r="13" spans="1:103" s="27" customFormat="1" ht="18" customHeight="1" x14ac:dyDescent="0.25">
      <c r="A13" s="7" t="s">
        <v>12</v>
      </c>
      <c r="B13" s="1" t="s">
        <v>9</v>
      </c>
      <c r="C13" s="1" t="s">
        <v>2</v>
      </c>
      <c r="D13" s="1" t="s">
        <v>3</v>
      </c>
      <c r="E13" s="2">
        <v>12978.929999999998</v>
      </c>
      <c r="F13" s="42"/>
      <c r="G13" s="43"/>
      <c r="H13" s="44"/>
      <c r="I13" s="44"/>
      <c r="J13" s="44"/>
      <c r="K13" s="44"/>
      <c r="L13" s="42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/>
      <c r="AM13" s="55"/>
      <c r="AN13" s="46"/>
      <c r="AO13" s="48"/>
      <c r="AP13" s="46"/>
      <c r="AQ13" s="49"/>
      <c r="AR13" s="50"/>
      <c r="AS13" s="51"/>
      <c r="AT13" s="52"/>
      <c r="AU13" s="20"/>
      <c r="AV13" s="21"/>
      <c r="AW13" s="53"/>
      <c r="AX13" s="20"/>
      <c r="AY13" s="9"/>
      <c r="AZ13" s="54"/>
      <c r="BA13" s="24"/>
      <c r="BB13" s="9"/>
      <c r="BC13" s="25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</row>
    <row r="14" spans="1:103" s="27" customFormat="1" ht="18" customHeight="1" x14ac:dyDescent="0.25">
      <c r="A14" s="7" t="s">
        <v>13</v>
      </c>
      <c r="B14" s="1" t="s">
        <v>14</v>
      </c>
      <c r="C14" s="1" t="s">
        <v>2</v>
      </c>
      <c r="D14" s="1" t="s">
        <v>3</v>
      </c>
      <c r="E14" s="2">
        <v>28089.100000000006</v>
      </c>
      <c r="F14" s="42"/>
      <c r="G14" s="43"/>
      <c r="H14" s="44"/>
      <c r="I14" s="44"/>
      <c r="J14" s="44"/>
      <c r="K14" s="44"/>
      <c r="L14" s="42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47"/>
      <c r="AN14" s="46"/>
      <c r="AO14" s="48"/>
      <c r="AP14" s="46"/>
      <c r="AQ14" s="49"/>
      <c r="AR14" s="50"/>
      <c r="AS14" s="51"/>
      <c r="AT14" s="52"/>
      <c r="AU14" s="20"/>
      <c r="AV14" s="21"/>
      <c r="AW14" s="53"/>
      <c r="AX14" s="20"/>
      <c r="AY14" s="9"/>
      <c r="AZ14" s="54"/>
      <c r="BA14" s="24"/>
      <c r="BB14" s="9"/>
      <c r="BC14" s="25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</row>
    <row r="15" spans="1:103" s="27" customFormat="1" ht="18" customHeight="1" x14ac:dyDescent="0.25">
      <c r="A15" s="7" t="s">
        <v>15</v>
      </c>
      <c r="B15" s="1" t="s">
        <v>16</v>
      </c>
      <c r="C15" s="1" t="s">
        <v>2</v>
      </c>
      <c r="D15" s="1" t="s">
        <v>3</v>
      </c>
      <c r="E15" s="2">
        <v>22526.979999999996</v>
      </c>
      <c r="F15" s="42"/>
      <c r="G15" s="43"/>
      <c r="H15" s="44"/>
      <c r="I15" s="44"/>
      <c r="J15" s="44"/>
      <c r="K15" s="44"/>
      <c r="L15" s="4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6"/>
      <c r="AM15" s="47"/>
      <c r="AN15" s="46"/>
      <c r="AO15" s="48"/>
      <c r="AP15" s="46"/>
      <c r="AQ15" s="49"/>
      <c r="AR15" s="50"/>
      <c r="AS15" s="51"/>
      <c r="AT15" s="52"/>
      <c r="AU15" s="20"/>
      <c r="AV15" s="21"/>
      <c r="AW15" s="53"/>
      <c r="AX15" s="20"/>
      <c r="AY15" s="9"/>
      <c r="AZ15" s="54"/>
      <c r="BA15" s="24"/>
      <c r="BB15" s="9"/>
      <c r="BC15" s="25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</row>
    <row r="16" spans="1:103" s="27" customFormat="1" ht="18" customHeight="1" x14ac:dyDescent="0.25">
      <c r="A16" s="7" t="s">
        <v>17</v>
      </c>
      <c r="B16" s="1" t="s">
        <v>18</v>
      </c>
      <c r="C16" s="1" t="s">
        <v>2</v>
      </c>
      <c r="D16" s="1" t="s">
        <v>3</v>
      </c>
      <c r="E16" s="2">
        <v>16256.760000000004</v>
      </c>
      <c r="F16" s="42"/>
      <c r="G16" s="44"/>
      <c r="H16" s="44"/>
      <c r="I16" s="44"/>
      <c r="J16" s="44"/>
      <c r="K16" s="44"/>
      <c r="L16" s="4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9"/>
      <c r="AM16" s="34"/>
      <c r="AN16" s="9"/>
      <c r="AO16" s="31"/>
      <c r="AP16" s="9"/>
      <c r="AQ16" s="49"/>
      <c r="AR16" s="50"/>
      <c r="AS16" s="52"/>
      <c r="AT16" s="56"/>
      <c r="AU16" s="20"/>
      <c r="AV16" s="21"/>
      <c r="AW16" s="53"/>
      <c r="AX16" s="20"/>
      <c r="AY16" s="9"/>
      <c r="AZ16" s="54"/>
      <c r="BA16" s="24"/>
      <c r="BB16" s="9"/>
      <c r="BC16" s="25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</row>
    <row r="17" spans="1:103" s="27" customFormat="1" ht="18" customHeight="1" x14ac:dyDescent="0.25">
      <c r="A17" s="7" t="s">
        <v>19</v>
      </c>
      <c r="B17" s="1" t="s">
        <v>20</v>
      </c>
      <c r="C17" s="1" t="s">
        <v>2</v>
      </c>
      <c r="D17" s="1" t="s">
        <v>3</v>
      </c>
      <c r="E17" s="2">
        <v>28275</v>
      </c>
      <c r="F17" s="42"/>
      <c r="G17" s="44"/>
      <c r="H17" s="44"/>
      <c r="I17" s="44"/>
      <c r="J17" s="44"/>
      <c r="K17" s="44"/>
      <c r="L17" s="42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6"/>
      <c r="AM17" s="34"/>
      <c r="AN17" s="46"/>
      <c r="AO17" s="31"/>
      <c r="AP17" s="9"/>
      <c r="AQ17" s="50"/>
      <c r="AR17" s="50"/>
      <c r="AS17" s="52"/>
      <c r="AT17" s="56"/>
      <c r="AU17" s="20"/>
      <c r="AV17" s="57"/>
      <c r="AW17" s="50"/>
      <c r="AX17" s="20"/>
      <c r="AY17" s="9"/>
      <c r="AZ17" s="50"/>
      <c r="BA17" s="50"/>
      <c r="BB17" s="50"/>
      <c r="BC17" s="25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</row>
    <row r="18" spans="1:103" s="27" customFormat="1" ht="18" customHeight="1" x14ac:dyDescent="0.25">
      <c r="A18" s="7" t="s">
        <v>21</v>
      </c>
      <c r="B18" s="1" t="s">
        <v>22</v>
      </c>
      <c r="C18" s="1" t="s">
        <v>2</v>
      </c>
      <c r="D18" s="1" t="s">
        <v>3</v>
      </c>
      <c r="E18" s="2">
        <v>34960.51</v>
      </c>
      <c r="F18" s="33"/>
      <c r="G18" s="9"/>
      <c r="H18" s="9"/>
      <c r="I18" s="9"/>
      <c r="J18" s="9"/>
      <c r="K18" s="9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9"/>
      <c r="AM18" s="34"/>
      <c r="AN18" s="9"/>
      <c r="AO18" s="31"/>
      <c r="AP18" s="9"/>
      <c r="AQ18" s="35"/>
      <c r="AR18" s="35"/>
      <c r="AS18" s="36"/>
      <c r="AT18" s="37"/>
      <c r="AU18" s="38"/>
      <c r="AV18" s="58"/>
      <c r="AW18" s="9"/>
      <c r="AX18" s="38"/>
      <c r="AY18" s="9"/>
      <c r="AZ18" s="9"/>
      <c r="BA18" s="10"/>
      <c r="BB18" s="9"/>
      <c r="BC18" s="25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</row>
    <row r="19" spans="1:103" s="40" customFormat="1" ht="18" customHeight="1" x14ac:dyDescent="0.25">
      <c r="A19" s="7" t="s">
        <v>23</v>
      </c>
      <c r="B19" s="1" t="s">
        <v>24</v>
      </c>
      <c r="C19" s="1" t="s">
        <v>2</v>
      </c>
      <c r="D19" s="1" t="s">
        <v>3</v>
      </c>
      <c r="E19" s="2">
        <v>32845.410000000003</v>
      </c>
      <c r="F19" s="33"/>
      <c r="G19" s="9"/>
      <c r="H19" s="9"/>
      <c r="I19" s="9"/>
      <c r="J19" s="9"/>
      <c r="K19" s="9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9"/>
      <c r="AM19" s="34"/>
      <c r="AN19" s="9"/>
      <c r="AO19" s="31"/>
      <c r="AP19" s="9"/>
      <c r="AQ19" s="35"/>
      <c r="AR19" s="35"/>
      <c r="AS19" s="36"/>
      <c r="AT19" s="37"/>
      <c r="AU19" s="38"/>
      <c r="AV19" s="9"/>
      <c r="AW19" s="9"/>
      <c r="AX19" s="38"/>
      <c r="AY19" s="9"/>
      <c r="AZ19" s="9"/>
      <c r="BA19" s="9"/>
      <c r="BB19" s="9"/>
      <c r="BC19" s="25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</row>
    <row r="20" spans="1:103" s="27" customFormat="1" ht="18" customHeight="1" x14ac:dyDescent="0.25">
      <c r="A20" s="7" t="s">
        <v>25</v>
      </c>
      <c r="B20" s="1" t="s">
        <v>26</v>
      </c>
      <c r="C20" s="1" t="s">
        <v>2</v>
      </c>
      <c r="D20" s="1" t="s">
        <v>3</v>
      </c>
      <c r="E20" s="2">
        <v>77240.560000000012</v>
      </c>
      <c r="F20" s="33"/>
      <c r="G20" s="44"/>
      <c r="H20" s="44"/>
      <c r="I20" s="44"/>
      <c r="J20" s="44"/>
      <c r="K20" s="44"/>
      <c r="L20" s="33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6"/>
      <c r="AM20" s="34"/>
      <c r="AN20" s="46"/>
      <c r="AO20" s="31"/>
      <c r="AP20" s="9"/>
      <c r="AQ20" s="35"/>
      <c r="AR20" s="35"/>
      <c r="AS20" s="36"/>
      <c r="AT20" s="37"/>
      <c r="AU20" s="38"/>
      <c r="AV20" s="58"/>
      <c r="AW20" s="9"/>
      <c r="AX20" s="38"/>
      <c r="AY20" s="9"/>
      <c r="AZ20" s="9"/>
      <c r="BA20" s="10"/>
      <c r="BB20" s="9"/>
      <c r="BC20" s="25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</row>
    <row r="21" spans="1:103" s="27" customFormat="1" ht="18" customHeight="1" x14ac:dyDescent="0.25">
      <c r="A21" s="7" t="s">
        <v>27</v>
      </c>
      <c r="B21" s="1" t="s">
        <v>28</v>
      </c>
      <c r="C21" s="1" t="s">
        <v>2</v>
      </c>
      <c r="D21" s="1" t="s">
        <v>3</v>
      </c>
      <c r="E21" s="2">
        <v>21810.489999999998</v>
      </c>
      <c r="F21" s="42"/>
      <c r="G21" s="43"/>
      <c r="H21" s="44"/>
      <c r="I21" s="44"/>
      <c r="J21" s="44"/>
      <c r="K21" s="44"/>
      <c r="L21" s="42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  <c r="AM21" s="47"/>
      <c r="AN21" s="46"/>
      <c r="AO21" s="48"/>
      <c r="AP21" s="46"/>
      <c r="AQ21" s="49"/>
      <c r="AR21" s="50"/>
      <c r="AS21" s="51"/>
      <c r="AT21" s="52"/>
      <c r="AU21" s="20"/>
      <c r="AV21" s="21"/>
      <c r="AW21" s="53"/>
      <c r="AX21" s="20"/>
      <c r="AY21" s="9"/>
      <c r="AZ21" s="54"/>
      <c r="BA21" s="24"/>
      <c r="BB21" s="9"/>
      <c r="BC21" s="25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</row>
    <row r="22" spans="1:103" s="27" customFormat="1" ht="18" customHeight="1" x14ac:dyDescent="0.25">
      <c r="A22" s="7" t="s">
        <v>29</v>
      </c>
      <c r="B22" s="1" t="s">
        <v>30</v>
      </c>
      <c r="C22" s="1" t="s">
        <v>2</v>
      </c>
      <c r="D22" s="1" t="s">
        <v>3</v>
      </c>
      <c r="E22" s="2">
        <v>24653</v>
      </c>
      <c r="F22" s="42"/>
      <c r="G22" s="43"/>
      <c r="H22" s="44"/>
      <c r="I22" s="44"/>
      <c r="J22" s="44"/>
      <c r="K22" s="44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7"/>
      <c r="AN22" s="46"/>
      <c r="AO22" s="48"/>
      <c r="AP22" s="46"/>
      <c r="AQ22" s="49"/>
      <c r="AR22" s="50"/>
      <c r="AS22" s="51"/>
      <c r="AT22" s="52"/>
      <c r="AU22" s="20"/>
      <c r="AV22" s="21"/>
      <c r="AW22" s="53"/>
      <c r="AX22" s="20"/>
      <c r="AY22" s="9"/>
      <c r="AZ22" s="54"/>
      <c r="BA22" s="24"/>
      <c r="BB22" s="9"/>
      <c r="BC22" s="25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</row>
    <row r="23" spans="1:103" s="60" customFormat="1" ht="18" customHeight="1" x14ac:dyDescent="0.25">
      <c r="A23" s="7" t="s">
        <v>31</v>
      </c>
      <c r="B23" s="1" t="s">
        <v>32</v>
      </c>
      <c r="C23" s="1" t="s">
        <v>2</v>
      </c>
      <c r="D23" s="1" t="s">
        <v>3</v>
      </c>
      <c r="E23" s="2">
        <v>27205.100000000006</v>
      </c>
      <c r="F23" s="42"/>
      <c r="G23" s="43"/>
      <c r="H23" s="44"/>
      <c r="I23" s="44"/>
      <c r="J23" s="44"/>
      <c r="K23" s="44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6"/>
      <c r="AM23" s="59"/>
      <c r="AN23" s="46"/>
      <c r="AO23" s="48"/>
      <c r="AP23" s="46"/>
      <c r="AQ23" s="49"/>
      <c r="AR23" s="50"/>
      <c r="AS23" s="51"/>
      <c r="AT23" s="52"/>
      <c r="AU23" s="20"/>
      <c r="AV23" s="21"/>
      <c r="AW23" s="53"/>
      <c r="AX23" s="20"/>
      <c r="AY23" s="9"/>
      <c r="AZ23" s="54"/>
      <c r="BA23" s="24"/>
      <c r="BB23" s="9"/>
      <c r="BC23" s="25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</row>
    <row r="24" spans="1:103" s="27" customFormat="1" ht="18" customHeight="1" x14ac:dyDescent="0.25">
      <c r="A24" s="7" t="s">
        <v>33</v>
      </c>
      <c r="B24" s="1" t="s">
        <v>34</v>
      </c>
      <c r="C24" s="1" t="s">
        <v>2</v>
      </c>
      <c r="D24" s="1" t="s">
        <v>3</v>
      </c>
      <c r="E24" s="2">
        <v>15210.930000000004</v>
      </c>
      <c r="F24" s="42"/>
      <c r="G24" s="43"/>
      <c r="H24" s="44"/>
      <c r="I24" s="44"/>
      <c r="J24" s="44"/>
      <c r="K24" s="44"/>
      <c r="L24" s="4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6"/>
      <c r="AM24" s="47"/>
      <c r="AN24" s="46"/>
      <c r="AO24" s="48"/>
      <c r="AP24" s="46"/>
      <c r="AQ24" s="49"/>
      <c r="AR24" s="50"/>
      <c r="AS24" s="51"/>
      <c r="AT24" s="52"/>
      <c r="AU24" s="20"/>
      <c r="AV24" s="21"/>
      <c r="AW24" s="53"/>
      <c r="AX24" s="20"/>
      <c r="AY24" s="9"/>
      <c r="AZ24" s="54"/>
      <c r="BA24" s="24"/>
      <c r="BB24" s="9"/>
      <c r="BC24" s="25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</row>
    <row r="25" spans="1:103" s="27" customFormat="1" ht="18" customHeight="1" x14ac:dyDescent="0.25">
      <c r="A25" s="7" t="s">
        <v>35</v>
      </c>
      <c r="B25" s="1" t="s">
        <v>36</v>
      </c>
      <c r="C25" s="1" t="s">
        <v>2</v>
      </c>
      <c r="D25" s="1" t="s">
        <v>3</v>
      </c>
      <c r="E25" s="2">
        <v>26607.879999999994</v>
      </c>
      <c r="F25" s="42"/>
      <c r="G25" s="43"/>
      <c r="H25" s="44"/>
      <c r="I25" s="44"/>
      <c r="J25" s="44"/>
      <c r="K25" s="44"/>
      <c r="L25" s="4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6"/>
      <c r="AM25" s="47"/>
      <c r="AN25" s="46"/>
      <c r="AO25" s="48"/>
      <c r="AP25" s="46"/>
      <c r="AQ25" s="49"/>
      <c r="AR25" s="50"/>
      <c r="AS25" s="51"/>
      <c r="AT25" s="52"/>
      <c r="AU25" s="20"/>
      <c r="AV25" s="21"/>
      <c r="AW25" s="53"/>
      <c r="AX25" s="20"/>
      <c r="AY25" s="9"/>
      <c r="AZ25" s="54"/>
      <c r="BA25" s="24"/>
      <c r="BB25" s="9"/>
      <c r="BC25" s="25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</row>
    <row r="26" spans="1:103" s="27" customFormat="1" ht="18" customHeight="1" x14ac:dyDescent="0.25">
      <c r="A26" s="7" t="s">
        <v>37</v>
      </c>
      <c r="B26" s="1" t="s">
        <v>38</v>
      </c>
      <c r="C26" s="1" t="s">
        <v>2</v>
      </c>
      <c r="D26" s="1" t="s">
        <v>3</v>
      </c>
      <c r="E26" s="2">
        <v>24406.069999999996</v>
      </c>
      <c r="F26" s="42"/>
      <c r="G26" s="43"/>
      <c r="H26" s="44"/>
      <c r="I26" s="44"/>
      <c r="J26" s="44"/>
      <c r="K26" s="44"/>
      <c r="L26" s="4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47"/>
      <c r="AN26" s="46"/>
      <c r="AO26" s="48"/>
      <c r="AP26" s="46"/>
      <c r="AQ26" s="49"/>
      <c r="AR26" s="50"/>
      <c r="AS26" s="51"/>
      <c r="AT26" s="52"/>
      <c r="AU26" s="20"/>
      <c r="AV26" s="21"/>
      <c r="AW26" s="53"/>
      <c r="AX26" s="20"/>
      <c r="AY26" s="9"/>
      <c r="AZ26" s="54"/>
      <c r="BA26" s="24"/>
      <c r="BB26" s="9"/>
      <c r="BC26" s="25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</row>
    <row r="27" spans="1:103" s="27" customFormat="1" ht="18" customHeight="1" x14ac:dyDescent="0.25">
      <c r="A27" s="7" t="s">
        <v>39</v>
      </c>
      <c r="B27" s="1" t="s">
        <v>40</v>
      </c>
      <c r="C27" s="1" t="s">
        <v>2</v>
      </c>
      <c r="D27" s="1" t="s">
        <v>3</v>
      </c>
      <c r="E27" s="2">
        <v>14677.779999999995</v>
      </c>
      <c r="F27" s="42"/>
      <c r="G27" s="43"/>
      <c r="H27" s="44"/>
      <c r="I27" s="44"/>
      <c r="J27" s="44"/>
      <c r="K27" s="44"/>
      <c r="L27" s="4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6"/>
      <c r="AM27" s="47"/>
      <c r="AN27" s="46"/>
      <c r="AO27" s="48"/>
      <c r="AP27" s="46"/>
      <c r="AQ27" s="49"/>
      <c r="AR27" s="50"/>
      <c r="AS27" s="51"/>
      <c r="AT27" s="52"/>
      <c r="AU27" s="20"/>
      <c r="AV27" s="21"/>
      <c r="AW27" s="53"/>
      <c r="AX27" s="20"/>
      <c r="AY27" s="9"/>
      <c r="AZ27" s="54"/>
      <c r="BA27" s="24"/>
      <c r="BB27" s="9"/>
      <c r="BC27" s="25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</row>
    <row r="28" spans="1:103" s="60" customFormat="1" ht="18" customHeight="1" x14ac:dyDescent="0.25">
      <c r="A28" s="7" t="s">
        <v>41</v>
      </c>
      <c r="B28" s="1" t="s">
        <v>42</v>
      </c>
      <c r="C28" s="1" t="s">
        <v>2</v>
      </c>
      <c r="D28" s="1" t="s">
        <v>3</v>
      </c>
      <c r="E28" s="2">
        <v>15648.489999999996</v>
      </c>
      <c r="F28" s="42"/>
      <c r="G28" s="43"/>
      <c r="H28" s="44"/>
      <c r="I28" s="44"/>
      <c r="J28" s="44"/>
      <c r="K28" s="44"/>
      <c r="L28" s="4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6"/>
      <c r="AM28" s="47"/>
      <c r="AN28" s="46"/>
      <c r="AO28" s="48"/>
      <c r="AP28" s="46"/>
      <c r="AQ28" s="49"/>
      <c r="AR28" s="50"/>
      <c r="AS28" s="51"/>
      <c r="AT28" s="52"/>
      <c r="AU28" s="20"/>
      <c r="AV28" s="21"/>
      <c r="AW28" s="53"/>
      <c r="AX28" s="20"/>
      <c r="AY28" s="9"/>
      <c r="AZ28" s="54"/>
      <c r="BA28" s="24"/>
      <c r="BB28" s="9"/>
      <c r="BC28" s="25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</row>
    <row r="29" spans="1:103" s="60" customFormat="1" ht="18" customHeight="1" x14ac:dyDescent="0.25">
      <c r="A29" s="7" t="s">
        <v>43</v>
      </c>
      <c r="B29" s="1" t="s">
        <v>44</v>
      </c>
      <c r="C29" s="1" t="s">
        <v>2</v>
      </c>
      <c r="D29" s="1" t="s">
        <v>3</v>
      </c>
      <c r="E29" s="2">
        <v>20417.149999999994</v>
      </c>
      <c r="F29" s="42"/>
      <c r="G29" s="43"/>
      <c r="H29" s="44"/>
      <c r="I29" s="44"/>
      <c r="J29" s="44"/>
      <c r="K29" s="44"/>
      <c r="L29" s="4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6"/>
      <c r="AM29" s="47"/>
      <c r="AN29" s="46"/>
      <c r="AO29" s="48"/>
      <c r="AP29" s="46"/>
      <c r="AQ29" s="49"/>
      <c r="AR29" s="50"/>
      <c r="AS29" s="51"/>
      <c r="AT29" s="52"/>
      <c r="AU29" s="20"/>
      <c r="AV29" s="21"/>
      <c r="AW29" s="53"/>
      <c r="AX29" s="20"/>
      <c r="AY29" s="9"/>
      <c r="AZ29" s="54"/>
      <c r="BA29" s="24"/>
      <c r="BB29" s="9"/>
      <c r="BC29" s="25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1:103" s="27" customFormat="1" ht="18" customHeight="1" x14ac:dyDescent="0.25">
      <c r="A30" s="7" t="s">
        <v>45</v>
      </c>
      <c r="B30" s="1" t="s">
        <v>46</v>
      </c>
      <c r="C30" s="1" t="s">
        <v>2</v>
      </c>
      <c r="D30" s="1" t="s">
        <v>3</v>
      </c>
      <c r="E30" s="2">
        <v>24268.959999999995</v>
      </c>
      <c r="F30" s="42"/>
      <c r="G30" s="43"/>
      <c r="H30" s="44"/>
      <c r="I30" s="44"/>
      <c r="J30" s="44"/>
      <c r="K30" s="44"/>
      <c r="L30" s="4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/>
      <c r="AM30" s="47"/>
      <c r="AN30" s="46"/>
      <c r="AO30" s="48"/>
      <c r="AP30" s="46"/>
      <c r="AQ30" s="49"/>
      <c r="AR30" s="50"/>
      <c r="AS30" s="49"/>
      <c r="AT30" s="50"/>
      <c r="AU30" s="20"/>
      <c r="AV30" s="21"/>
      <c r="AW30" s="53"/>
      <c r="AX30" s="20"/>
      <c r="AY30" s="9"/>
      <c r="AZ30" s="54"/>
      <c r="BA30" s="24"/>
      <c r="BB30" s="9"/>
      <c r="BC30" s="25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</row>
    <row r="31" spans="1:103" s="27" customFormat="1" ht="18" customHeight="1" x14ac:dyDescent="0.25">
      <c r="A31" s="7" t="s">
        <v>47</v>
      </c>
      <c r="B31" s="1" t="s">
        <v>9</v>
      </c>
      <c r="C31" s="1" t="s">
        <v>2</v>
      </c>
      <c r="D31" s="1" t="s">
        <v>3</v>
      </c>
      <c r="E31" s="2">
        <v>14049.359999999997</v>
      </c>
      <c r="F31" s="42"/>
      <c r="G31" s="44"/>
      <c r="H31" s="44"/>
      <c r="I31" s="44"/>
      <c r="J31" s="44"/>
      <c r="K31" s="44"/>
      <c r="L31" s="4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6"/>
      <c r="AM31" s="47"/>
      <c r="AN31" s="46"/>
      <c r="AO31" s="48"/>
      <c r="AP31" s="46"/>
      <c r="AQ31" s="49"/>
      <c r="AR31" s="50"/>
      <c r="AS31" s="52"/>
      <c r="AT31" s="56"/>
      <c r="AU31" s="20"/>
      <c r="AV31" s="21"/>
      <c r="AW31" s="53"/>
      <c r="AX31" s="20"/>
      <c r="AY31" s="9"/>
      <c r="AZ31" s="54"/>
      <c r="BA31" s="24"/>
      <c r="BB31" s="9"/>
      <c r="BC31" s="25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1:103" s="27" customFormat="1" ht="18" customHeight="1" x14ac:dyDescent="0.25">
      <c r="A32" s="7" t="s">
        <v>48</v>
      </c>
      <c r="B32" s="1" t="s">
        <v>42</v>
      </c>
      <c r="C32" s="1" t="s">
        <v>2</v>
      </c>
      <c r="D32" s="1" t="s">
        <v>3</v>
      </c>
      <c r="E32" s="2">
        <v>15648.489999999996</v>
      </c>
      <c r="F32" s="33"/>
      <c r="G32" s="44"/>
      <c r="H32" s="44"/>
      <c r="I32" s="44"/>
      <c r="J32" s="44"/>
      <c r="K32" s="44"/>
      <c r="L32" s="33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6"/>
      <c r="AM32" s="34"/>
      <c r="AN32" s="46"/>
      <c r="AO32" s="48"/>
      <c r="AP32" s="46"/>
      <c r="AQ32" s="35"/>
      <c r="AR32" s="35"/>
      <c r="AS32" s="36"/>
      <c r="AT32" s="37"/>
      <c r="AU32" s="38"/>
      <c r="AV32" s="58"/>
      <c r="AW32" s="9"/>
      <c r="AX32" s="38"/>
      <c r="AY32" s="9"/>
      <c r="AZ32" s="9"/>
      <c r="BA32" s="10"/>
      <c r="BB32" s="9"/>
      <c r="BC32" s="25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1:103" s="27" customFormat="1" ht="18" customHeight="1" x14ac:dyDescent="0.25">
      <c r="A33" s="7" t="s">
        <v>49</v>
      </c>
      <c r="B33" s="1" t="s">
        <v>50</v>
      </c>
      <c r="C33" s="1" t="s">
        <v>2</v>
      </c>
      <c r="D33" s="1" t="s">
        <v>3</v>
      </c>
      <c r="E33" s="2">
        <v>14133.959999999995</v>
      </c>
      <c r="F33" s="42"/>
      <c r="G33" s="44"/>
      <c r="H33" s="44"/>
      <c r="I33" s="44"/>
      <c r="J33" s="44"/>
      <c r="K33" s="44"/>
      <c r="L33" s="42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6"/>
      <c r="AM33" s="34"/>
      <c r="AN33" s="46"/>
      <c r="AO33" s="31"/>
      <c r="AP33" s="9"/>
      <c r="AQ33" s="50"/>
      <c r="AR33" s="50"/>
      <c r="AS33" s="52"/>
      <c r="AT33" s="56"/>
      <c r="AU33" s="20"/>
      <c r="AV33" s="50"/>
      <c r="AW33" s="50"/>
      <c r="AX33" s="20"/>
      <c r="AY33" s="9"/>
      <c r="AZ33" s="50"/>
      <c r="BA33" s="50"/>
      <c r="BB33" s="50"/>
      <c r="BC33" s="25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1:103" s="27" customFormat="1" ht="18" customHeight="1" x14ac:dyDescent="0.25">
      <c r="A34" s="7" t="s">
        <v>51</v>
      </c>
      <c r="B34" s="1" t="s">
        <v>52</v>
      </c>
      <c r="C34" s="1" t="s">
        <v>461</v>
      </c>
      <c r="D34" s="1" t="s">
        <v>3</v>
      </c>
      <c r="E34" s="2">
        <f>42218.89-10865.16</f>
        <v>31353.73</v>
      </c>
      <c r="F34" s="33"/>
      <c r="G34" s="44"/>
      <c r="H34" s="44"/>
      <c r="I34" s="44"/>
      <c r="J34" s="44"/>
      <c r="K34" s="4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9"/>
      <c r="AM34" s="34"/>
      <c r="AN34" s="9"/>
      <c r="AO34" s="31"/>
      <c r="AP34" s="9"/>
      <c r="AQ34" s="35"/>
      <c r="AR34" s="35"/>
      <c r="AS34" s="36"/>
      <c r="AT34" s="37"/>
      <c r="AU34" s="38"/>
      <c r="AV34" s="58"/>
      <c r="AW34" s="9"/>
      <c r="AX34" s="38"/>
      <c r="AY34" s="9"/>
      <c r="AZ34" s="9"/>
      <c r="BA34" s="10"/>
      <c r="BB34" s="9"/>
      <c r="BC34" s="25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1:103" s="27" customFormat="1" ht="18" customHeight="1" x14ac:dyDescent="0.25">
      <c r="A35" s="7" t="s">
        <v>51</v>
      </c>
      <c r="B35" s="1" t="s">
        <v>52</v>
      </c>
      <c r="C35" s="1" t="s">
        <v>462</v>
      </c>
      <c r="D35" s="1" t="s">
        <v>3</v>
      </c>
      <c r="E35" s="2">
        <f>9312.99+1552.17</f>
        <v>10865.16</v>
      </c>
      <c r="F35" s="33"/>
      <c r="G35" s="44"/>
      <c r="H35" s="44"/>
      <c r="I35" s="44"/>
      <c r="J35" s="44"/>
      <c r="K35" s="4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9"/>
      <c r="AM35" s="34"/>
      <c r="AN35" s="9"/>
      <c r="AO35" s="31"/>
      <c r="AP35" s="9"/>
      <c r="AQ35" s="35"/>
      <c r="AR35" s="35"/>
      <c r="AS35" s="36"/>
      <c r="AT35" s="37"/>
      <c r="AU35" s="38"/>
      <c r="AV35" s="58"/>
      <c r="AW35" s="9"/>
      <c r="AX35" s="38"/>
      <c r="AY35" s="9"/>
      <c r="AZ35" s="9"/>
      <c r="BA35" s="10"/>
      <c r="BB35" s="9"/>
      <c r="BC35" s="25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1:103" s="40" customFormat="1" ht="18" customHeight="1" x14ac:dyDescent="0.25">
      <c r="A36" s="7" t="s">
        <v>53</v>
      </c>
      <c r="B36" s="1" t="s">
        <v>26</v>
      </c>
      <c r="C36" s="1" t="s">
        <v>2</v>
      </c>
      <c r="D36" s="1" t="s">
        <v>3</v>
      </c>
      <c r="E36" s="2">
        <v>77240.560000000012</v>
      </c>
      <c r="F36" s="33"/>
      <c r="G36" s="9"/>
      <c r="H36" s="9"/>
      <c r="I36" s="9"/>
      <c r="J36" s="9"/>
      <c r="K36" s="9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9"/>
      <c r="AM36" s="34"/>
      <c r="AN36" s="9"/>
      <c r="AO36" s="31"/>
      <c r="AP36" s="9"/>
      <c r="AQ36" s="35"/>
      <c r="AR36" s="35"/>
      <c r="AS36" s="36"/>
      <c r="AT36" s="37"/>
      <c r="AU36" s="38"/>
      <c r="AV36" s="61"/>
      <c r="AW36" s="61"/>
      <c r="AX36" s="38"/>
      <c r="AY36" s="9"/>
      <c r="AZ36" s="61"/>
      <c r="BA36" s="61"/>
      <c r="BB36" s="61"/>
      <c r="BC36" s="25"/>
      <c r="BD36" s="61"/>
      <c r="BE36" s="61"/>
      <c r="BF36" s="61"/>
      <c r="BG36" s="61"/>
      <c r="BH36" s="61"/>
      <c r="BI36" s="61"/>
      <c r="BJ36" s="61"/>
      <c r="BK36" s="9"/>
      <c r="BL36" s="9"/>
      <c r="BM36" s="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</row>
    <row r="37" spans="1:103" s="27" customFormat="1" ht="18" customHeight="1" x14ac:dyDescent="0.25">
      <c r="A37" s="7" t="s">
        <v>54</v>
      </c>
      <c r="B37" s="1" t="s">
        <v>55</v>
      </c>
      <c r="C37" s="1" t="s">
        <v>2</v>
      </c>
      <c r="D37" s="1" t="s">
        <v>3</v>
      </c>
      <c r="E37" s="2">
        <v>15087.149999999996</v>
      </c>
      <c r="F37" s="33"/>
      <c r="G37" s="9"/>
      <c r="H37" s="9"/>
      <c r="I37" s="9"/>
      <c r="J37" s="9"/>
      <c r="K37" s="9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9"/>
      <c r="AM37" s="34"/>
      <c r="AN37" s="9"/>
      <c r="AO37" s="31"/>
      <c r="AP37" s="9"/>
      <c r="AQ37" s="35"/>
      <c r="AR37" s="35"/>
      <c r="AS37" s="36"/>
      <c r="AT37" s="37"/>
      <c r="AU37" s="38"/>
      <c r="AV37" s="58"/>
      <c r="AW37" s="9"/>
      <c r="AX37" s="38"/>
      <c r="AY37" s="9"/>
      <c r="AZ37" s="9"/>
      <c r="BA37" s="10"/>
      <c r="BB37" s="9"/>
      <c r="BC37" s="25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1:103" s="27" customFormat="1" ht="18" customHeight="1" x14ac:dyDescent="0.25">
      <c r="A38" s="7" t="s">
        <v>56</v>
      </c>
      <c r="B38" s="1" t="s">
        <v>36</v>
      </c>
      <c r="C38" s="1" t="s">
        <v>2</v>
      </c>
      <c r="D38" s="1" t="s">
        <v>3</v>
      </c>
      <c r="E38" s="2">
        <v>15450.109999999997</v>
      </c>
      <c r="F38" s="42"/>
      <c r="G38" s="43"/>
      <c r="H38" s="44"/>
      <c r="I38" s="44"/>
      <c r="J38" s="44"/>
      <c r="K38" s="44"/>
      <c r="L38" s="42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/>
      <c r="AM38" s="47"/>
      <c r="AN38" s="46"/>
      <c r="AO38" s="48"/>
      <c r="AP38" s="46"/>
      <c r="AQ38" s="49"/>
      <c r="AR38" s="50"/>
      <c r="AS38" s="51"/>
      <c r="AT38" s="52"/>
      <c r="AU38" s="20"/>
      <c r="AV38" s="21"/>
      <c r="AW38" s="53"/>
      <c r="AX38" s="20"/>
      <c r="AY38" s="9"/>
      <c r="AZ38" s="54"/>
      <c r="BA38" s="24"/>
      <c r="BB38" s="9"/>
      <c r="BC38" s="25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1:103" s="27" customFormat="1" ht="18" customHeight="1" x14ac:dyDescent="0.25">
      <c r="A39" s="7" t="s">
        <v>57</v>
      </c>
      <c r="B39" s="1" t="s">
        <v>9</v>
      </c>
      <c r="C39" s="1" t="s">
        <v>2</v>
      </c>
      <c r="D39" s="1" t="s">
        <v>3</v>
      </c>
      <c r="E39" s="2">
        <v>12978.929999999998</v>
      </c>
      <c r="F39" s="42"/>
      <c r="G39" s="43"/>
      <c r="H39" s="44"/>
      <c r="I39" s="44"/>
      <c r="J39" s="44"/>
      <c r="K39" s="44"/>
      <c r="L39" s="4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6"/>
      <c r="AM39" s="47"/>
      <c r="AN39" s="46"/>
      <c r="AO39" s="48"/>
      <c r="AP39" s="46"/>
      <c r="AQ39" s="49"/>
      <c r="AR39" s="50"/>
      <c r="AS39" s="51"/>
      <c r="AT39" s="52"/>
      <c r="AU39" s="20"/>
      <c r="AV39" s="21"/>
      <c r="AW39" s="53"/>
      <c r="AX39" s="20"/>
      <c r="AY39" s="9"/>
      <c r="AZ39" s="54"/>
      <c r="BA39" s="24"/>
      <c r="BB39" s="9"/>
      <c r="BC39" s="25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</row>
    <row r="40" spans="1:103" s="27" customFormat="1" ht="18" customHeight="1" x14ac:dyDescent="0.25">
      <c r="A40" s="7" t="s">
        <v>58</v>
      </c>
      <c r="B40" s="1" t="s">
        <v>1</v>
      </c>
      <c r="C40" s="1" t="s">
        <v>2</v>
      </c>
      <c r="D40" s="1" t="s">
        <v>3</v>
      </c>
      <c r="E40" s="2">
        <v>14057.029999999995</v>
      </c>
      <c r="F40" s="42"/>
      <c r="G40" s="43"/>
      <c r="H40" s="44"/>
      <c r="I40" s="44"/>
      <c r="J40" s="44"/>
      <c r="K40" s="44"/>
      <c r="L40" s="4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6"/>
      <c r="AM40" s="47"/>
      <c r="AN40" s="46"/>
      <c r="AO40" s="48"/>
      <c r="AP40" s="46"/>
      <c r="AQ40" s="49"/>
      <c r="AR40" s="50"/>
      <c r="AS40" s="51"/>
      <c r="AT40" s="52"/>
      <c r="AU40" s="20"/>
      <c r="AV40" s="21"/>
      <c r="AW40" s="53"/>
      <c r="AX40" s="20"/>
      <c r="AY40" s="9"/>
      <c r="AZ40" s="54"/>
      <c r="BA40" s="24"/>
      <c r="BB40" s="9"/>
      <c r="BC40" s="25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</row>
    <row r="41" spans="1:103" s="27" customFormat="1" ht="18" customHeight="1" x14ac:dyDescent="0.25">
      <c r="A41" s="7" t="s">
        <v>59</v>
      </c>
      <c r="B41" s="1" t="s">
        <v>60</v>
      </c>
      <c r="C41" s="1" t="s">
        <v>2</v>
      </c>
      <c r="D41" s="1" t="s">
        <v>3</v>
      </c>
      <c r="E41" s="2">
        <v>22709.180000000004</v>
      </c>
      <c r="F41" s="42"/>
      <c r="G41" s="43"/>
      <c r="H41" s="44"/>
      <c r="I41" s="44"/>
      <c r="J41" s="44"/>
      <c r="K41" s="44"/>
      <c r="L41" s="42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/>
      <c r="AM41" s="47"/>
      <c r="AN41" s="46"/>
      <c r="AO41" s="48"/>
      <c r="AP41" s="46"/>
      <c r="AQ41" s="49"/>
      <c r="AR41" s="50"/>
      <c r="AS41" s="51"/>
      <c r="AT41" s="52"/>
      <c r="AU41" s="20"/>
      <c r="AV41" s="21"/>
      <c r="AW41" s="53"/>
      <c r="AX41" s="20"/>
      <c r="AY41" s="9"/>
      <c r="AZ41" s="54"/>
      <c r="BA41" s="24"/>
      <c r="BB41" s="9"/>
      <c r="BC41" s="25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1:103" s="27" customFormat="1" ht="18" customHeight="1" x14ac:dyDescent="0.25">
      <c r="A42" s="7" t="s">
        <v>61</v>
      </c>
      <c r="B42" s="1" t="s">
        <v>62</v>
      </c>
      <c r="C42" s="1" t="s">
        <v>2</v>
      </c>
      <c r="D42" s="1" t="s">
        <v>3</v>
      </c>
      <c r="E42" s="2">
        <v>16027.180000000002</v>
      </c>
      <c r="F42" s="42"/>
      <c r="G42" s="43"/>
      <c r="H42" s="44"/>
      <c r="I42" s="44"/>
      <c r="J42" s="44"/>
      <c r="K42" s="44"/>
      <c r="L42" s="42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/>
      <c r="AM42" s="47"/>
      <c r="AN42" s="46"/>
      <c r="AO42" s="48"/>
      <c r="AP42" s="46"/>
      <c r="AQ42" s="49"/>
      <c r="AR42" s="50"/>
      <c r="AS42" s="51"/>
      <c r="AT42" s="52"/>
      <c r="AU42" s="20"/>
      <c r="AV42" s="21"/>
      <c r="AW42" s="53"/>
      <c r="AX42" s="20"/>
      <c r="AY42" s="9"/>
      <c r="AZ42" s="54"/>
      <c r="BA42" s="24"/>
      <c r="BB42" s="9"/>
      <c r="BC42" s="25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</row>
    <row r="43" spans="1:103" s="27" customFormat="1" ht="18" customHeight="1" x14ac:dyDescent="0.25">
      <c r="A43" s="7" t="s">
        <v>63</v>
      </c>
      <c r="B43" s="1" t="s">
        <v>64</v>
      </c>
      <c r="C43" s="1" t="s">
        <v>2</v>
      </c>
      <c r="D43" s="1" t="s">
        <v>3</v>
      </c>
      <c r="E43" s="2">
        <v>41470</v>
      </c>
      <c r="F43" s="42"/>
      <c r="G43" s="43"/>
      <c r="H43" s="44"/>
      <c r="I43" s="44"/>
      <c r="J43" s="44"/>
      <c r="K43" s="44"/>
      <c r="L43" s="42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  <c r="AM43" s="47"/>
      <c r="AN43" s="46"/>
      <c r="AO43" s="48"/>
      <c r="AP43" s="46"/>
      <c r="AQ43" s="49"/>
      <c r="AR43" s="50"/>
      <c r="AS43" s="51"/>
      <c r="AT43" s="52"/>
      <c r="AU43" s="20"/>
      <c r="AV43" s="21"/>
      <c r="AW43" s="53"/>
      <c r="AX43" s="20"/>
      <c r="AY43" s="9"/>
      <c r="AZ43" s="54"/>
      <c r="BA43" s="24"/>
      <c r="BB43" s="9"/>
      <c r="BC43" s="25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1:103" s="27" customFormat="1" ht="18" customHeight="1" x14ac:dyDescent="0.25">
      <c r="A44" s="7" t="s">
        <v>65</v>
      </c>
      <c r="B44" s="1" t="s">
        <v>66</v>
      </c>
      <c r="C44" s="1" t="s">
        <v>2</v>
      </c>
      <c r="D44" s="1" t="s">
        <v>3</v>
      </c>
      <c r="E44" s="2">
        <v>13647.659999999998</v>
      </c>
      <c r="F44" s="42"/>
      <c r="G44" s="43"/>
      <c r="H44" s="44"/>
      <c r="I44" s="44"/>
      <c r="J44" s="44"/>
      <c r="K44" s="44"/>
      <c r="L44" s="42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  <c r="AM44" s="47"/>
      <c r="AN44" s="46"/>
      <c r="AO44" s="48"/>
      <c r="AP44" s="46"/>
      <c r="AQ44" s="49"/>
      <c r="AR44" s="50"/>
      <c r="AS44" s="51"/>
      <c r="AT44" s="52"/>
      <c r="AU44" s="20"/>
      <c r="AV44" s="21"/>
      <c r="AW44" s="53"/>
      <c r="AX44" s="20"/>
      <c r="AY44" s="9"/>
      <c r="AZ44" s="54"/>
      <c r="BA44" s="24"/>
      <c r="BB44" s="9"/>
      <c r="BC44" s="25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</row>
    <row r="45" spans="1:103" s="27" customFormat="1" ht="18" customHeight="1" x14ac:dyDescent="0.25">
      <c r="A45" s="7" t="s">
        <v>67</v>
      </c>
      <c r="B45" s="1" t="s">
        <v>68</v>
      </c>
      <c r="C45" s="1" t="s">
        <v>2</v>
      </c>
      <c r="D45" s="1" t="s">
        <v>3</v>
      </c>
      <c r="E45" s="2">
        <v>16764.93</v>
      </c>
      <c r="F45" s="33"/>
      <c r="G45" s="44"/>
      <c r="H45" s="44"/>
      <c r="I45" s="44"/>
      <c r="J45" s="44"/>
      <c r="K45" s="4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9"/>
      <c r="AM45" s="34"/>
      <c r="AN45" s="9"/>
      <c r="AO45" s="31"/>
      <c r="AP45" s="9"/>
      <c r="AQ45" s="35"/>
      <c r="AR45" s="35"/>
      <c r="AS45" s="36"/>
      <c r="AT45" s="37"/>
      <c r="AU45" s="38"/>
      <c r="AV45" s="58"/>
      <c r="AW45" s="9"/>
      <c r="AX45" s="38"/>
      <c r="AY45" s="9"/>
      <c r="AZ45" s="9"/>
      <c r="BA45" s="10"/>
      <c r="BB45" s="9"/>
      <c r="BC45" s="25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</row>
    <row r="46" spans="1:103" s="27" customFormat="1" ht="18" customHeight="1" x14ac:dyDescent="0.25">
      <c r="A46" s="7" t="s">
        <v>69</v>
      </c>
      <c r="B46" s="1" t="s">
        <v>70</v>
      </c>
      <c r="C46" s="1" t="s">
        <v>2</v>
      </c>
      <c r="D46" s="1" t="s">
        <v>3</v>
      </c>
      <c r="E46" s="2">
        <v>16807.830000000002</v>
      </c>
      <c r="F46" s="45"/>
      <c r="G46" s="44"/>
      <c r="H46" s="44"/>
      <c r="I46" s="44"/>
      <c r="J46" s="44"/>
      <c r="K46" s="44"/>
      <c r="L46" s="45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6"/>
      <c r="AM46" s="34"/>
      <c r="AN46" s="46"/>
      <c r="AO46" s="31"/>
      <c r="AP46" s="9"/>
      <c r="AQ46" s="49"/>
      <c r="AR46" s="49"/>
      <c r="AS46" s="51"/>
      <c r="AT46" s="64"/>
      <c r="AU46" s="65"/>
      <c r="AV46" s="44"/>
      <c r="AW46" s="44"/>
      <c r="AX46" s="65"/>
      <c r="AY46" s="9"/>
      <c r="AZ46" s="44"/>
      <c r="BA46" s="44"/>
      <c r="BB46" s="44"/>
      <c r="BC46" s="25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</row>
    <row r="47" spans="1:103" s="27" customFormat="1" ht="18" customHeight="1" x14ac:dyDescent="0.25">
      <c r="A47" s="7" t="s">
        <v>71</v>
      </c>
      <c r="B47" s="1" t="s">
        <v>72</v>
      </c>
      <c r="C47" s="1" t="s">
        <v>2</v>
      </c>
      <c r="D47" s="1" t="s">
        <v>3</v>
      </c>
      <c r="E47" s="2">
        <v>18269.809999999994</v>
      </c>
      <c r="F47" s="33"/>
      <c r="G47" s="44"/>
      <c r="H47" s="44"/>
      <c r="I47" s="44"/>
      <c r="J47" s="44"/>
      <c r="K47" s="4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9"/>
      <c r="AM47" s="34"/>
      <c r="AN47" s="9"/>
      <c r="AO47" s="31"/>
      <c r="AP47" s="9"/>
      <c r="AQ47" s="35"/>
      <c r="AR47" s="35"/>
      <c r="AS47" s="36"/>
      <c r="AT47" s="37"/>
      <c r="AU47" s="38"/>
      <c r="AV47" s="58"/>
      <c r="AW47" s="9"/>
      <c r="AX47" s="38"/>
      <c r="AY47" s="9"/>
      <c r="AZ47" s="9"/>
      <c r="BA47" s="10"/>
      <c r="BB47" s="9"/>
      <c r="BC47" s="25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</row>
    <row r="48" spans="1:103" s="40" customFormat="1" ht="18" customHeight="1" x14ac:dyDescent="0.25">
      <c r="A48" s="7" t="s">
        <v>73</v>
      </c>
      <c r="B48" s="1" t="s">
        <v>74</v>
      </c>
      <c r="C48" s="1" t="s">
        <v>2</v>
      </c>
      <c r="D48" s="1" t="s">
        <v>3</v>
      </c>
      <c r="E48" s="2">
        <v>20184.71</v>
      </c>
      <c r="F48" s="33"/>
      <c r="G48" s="9"/>
      <c r="H48" s="9"/>
      <c r="I48" s="9"/>
      <c r="J48" s="9"/>
      <c r="K48" s="9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9"/>
      <c r="AM48" s="34"/>
      <c r="AN48" s="9"/>
      <c r="AO48" s="31"/>
      <c r="AP48" s="9"/>
      <c r="AQ48" s="35"/>
      <c r="AR48" s="35"/>
      <c r="AS48" s="36"/>
      <c r="AT48" s="37"/>
      <c r="AU48" s="38"/>
      <c r="AV48" s="61"/>
      <c r="AW48" s="61"/>
      <c r="AX48" s="38"/>
      <c r="AY48" s="9"/>
      <c r="AZ48" s="61"/>
      <c r="BA48" s="61"/>
      <c r="BB48" s="61"/>
      <c r="BC48" s="25"/>
      <c r="BD48" s="61"/>
      <c r="BE48" s="61"/>
      <c r="BF48" s="61"/>
      <c r="BG48" s="61"/>
      <c r="BH48" s="61"/>
      <c r="BI48" s="61"/>
      <c r="BJ48" s="61"/>
      <c r="BK48" s="9"/>
      <c r="BL48" s="9"/>
      <c r="BM48" s="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</row>
    <row r="49" spans="1:103" s="27" customFormat="1" ht="18" customHeight="1" x14ac:dyDescent="0.25">
      <c r="A49" s="7" t="s">
        <v>75</v>
      </c>
      <c r="B49" s="1" t="s">
        <v>76</v>
      </c>
      <c r="C49" s="1" t="s">
        <v>2</v>
      </c>
      <c r="D49" s="1" t="s">
        <v>3</v>
      </c>
      <c r="E49" s="2">
        <v>14677.779999999995</v>
      </c>
      <c r="F49" s="33"/>
      <c r="G49" s="9"/>
      <c r="H49" s="9"/>
      <c r="I49" s="9"/>
      <c r="J49" s="9"/>
      <c r="K49" s="9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9"/>
      <c r="AM49" s="34"/>
      <c r="AN49" s="9"/>
      <c r="AO49" s="31"/>
      <c r="AP49" s="9"/>
      <c r="AQ49" s="35"/>
      <c r="AR49" s="35"/>
      <c r="AS49" s="36"/>
      <c r="AT49" s="37"/>
      <c r="AU49" s="38"/>
      <c r="AV49" s="58"/>
      <c r="AW49" s="9"/>
      <c r="AX49" s="38"/>
      <c r="AY49" s="9"/>
      <c r="AZ49" s="9"/>
      <c r="BA49" s="10"/>
      <c r="BB49" s="9"/>
      <c r="BC49" s="25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</row>
    <row r="50" spans="1:103" s="27" customFormat="1" ht="18" customHeight="1" x14ac:dyDescent="0.25">
      <c r="A50" s="7" t="s">
        <v>77</v>
      </c>
      <c r="B50" s="1" t="s">
        <v>1</v>
      </c>
      <c r="C50" s="1" t="s">
        <v>2</v>
      </c>
      <c r="D50" s="1" t="s">
        <v>3</v>
      </c>
      <c r="E50" s="2">
        <v>14057.029999999995</v>
      </c>
      <c r="F50" s="42"/>
      <c r="G50" s="43"/>
      <c r="H50" s="44"/>
      <c r="I50" s="44"/>
      <c r="J50" s="44"/>
      <c r="K50" s="44"/>
      <c r="L50" s="42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M50" s="47"/>
      <c r="AN50" s="46"/>
      <c r="AO50" s="48"/>
      <c r="AP50" s="46"/>
      <c r="AQ50" s="49"/>
      <c r="AR50" s="50"/>
      <c r="AS50" s="51"/>
      <c r="AT50" s="52"/>
      <c r="AU50" s="20"/>
      <c r="AV50" s="21"/>
      <c r="AW50" s="53"/>
      <c r="AX50" s="20"/>
      <c r="AY50" s="9"/>
      <c r="AZ50" s="54"/>
      <c r="BA50" s="24"/>
      <c r="BB50" s="9"/>
      <c r="BC50" s="25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</row>
    <row r="51" spans="1:103" s="27" customFormat="1" ht="18" customHeight="1" x14ac:dyDescent="0.25">
      <c r="A51" s="7" t="s">
        <v>78</v>
      </c>
      <c r="B51" s="1" t="s">
        <v>79</v>
      </c>
      <c r="C51" s="1" t="s">
        <v>2</v>
      </c>
      <c r="D51" s="1" t="s">
        <v>3</v>
      </c>
      <c r="E51" s="2">
        <v>16433.690000000006</v>
      </c>
      <c r="F51" s="45"/>
      <c r="G51" s="44"/>
      <c r="H51" s="44"/>
      <c r="I51" s="44"/>
      <c r="J51" s="44"/>
      <c r="K51" s="44"/>
      <c r="L51" s="4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6"/>
      <c r="AM51" s="34"/>
      <c r="AN51" s="46"/>
      <c r="AO51" s="31"/>
      <c r="AP51" s="9"/>
      <c r="AQ51" s="49"/>
      <c r="AR51" s="49"/>
      <c r="AS51" s="51"/>
      <c r="AT51" s="64"/>
      <c r="AU51" s="65"/>
      <c r="AV51" s="44"/>
      <c r="AW51" s="44"/>
      <c r="AX51" s="65"/>
      <c r="AY51" s="9"/>
      <c r="AZ51" s="44"/>
      <c r="BA51" s="44"/>
      <c r="BB51" s="44"/>
      <c r="BC51" s="25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</row>
    <row r="52" spans="1:103" s="40" customFormat="1" ht="18" customHeight="1" x14ac:dyDescent="0.25">
      <c r="A52" s="7" t="s">
        <v>80</v>
      </c>
      <c r="B52" s="1" t="s">
        <v>9</v>
      </c>
      <c r="C52" s="1" t="s">
        <v>2</v>
      </c>
      <c r="D52" s="1" t="s">
        <v>3</v>
      </c>
      <c r="E52" s="2">
        <v>15113.020000000004</v>
      </c>
      <c r="F52" s="33"/>
      <c r="G52" s="9"/>
      <c r="H52" s="9"/>
      <c r="I52" s="9"/>
      <c r="J52" s="9"/>
      <c r="K52" s="9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9"/>
      <c r="AM52" s="34"/>
      <c r="AN52" s="9"/>
      <c r="AO52" s="31"/>
      <c r="AP52" s="9"/>
      <c r="AQ52" s="35"/>
      <c r="AR52" s="35"/>
      <c r="AS52" s="36"/>
      <c r="AT52" s="37"/>
      <c r="AU52" s="38"/>
      <c r="AV52" s="61"/>
      <c r="AW52" s="61"/>
      <c r="AX52" s="38"/>
      <c r="AY52" s="9"/>
      <c r="AZ52" s="61"/>
      <c r="BA52" s="61"/>
      <c r="BB52" s="61"/>
      <c r="BC52" s="25"/>
      <c r="BD52" s="61"/>
      <c r="BE52" s="61"/>
      <c r="BF52" s="61"/>
      <c r="BG52" s="61"/>
      <c r="BH52" s="61"/>
      <c r="BI52" s="61"/>
      <c r="BJ52" s="61"/>
      <c r="BK52" s="61"/>
      <c r="BL52" s="61"/>
      <c r="BM52" s="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</row>
    <row r="53" spans="1:103" s="27" customFormat="1" ht="18" customHeight="1" x14ac:dyDescent="0.25">
      <c r="A53" s="7" t="s">
        <v>81</v>
      </c>
      <c r="B53" s="1" t="s">
        <v>42</v>
      </c>
      <c r="C53" s="1" t="s">
        <v>2</v>
      </c>
      <c r="D53" s="1" t="s">
        <v>3</v>
      </c>
      <c r="E53" s="2">
        <v>19277.7</v>
      </c>
      <c r="F53" s="33"/>
      <c r="G53" s="9"/>
      <c r="H53" s="9"/>
      <c r="I53" s="9"/>
      <c r="J53" s="9"/>
      <c r="K53" s="9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9"/>
      <c r="AM53" s="34"/>
      <c r="AN53" s="9"/>
      <c r="AO53" s="31"/>
      <c r="AP53" s="9"/>
      <c r="AQ53" s="35"/>
      <c r="AR53" s="35"/>
      <c r="AS53" s="36"/>
      <c r="AT53" s="37"/>
      <c r="AU53" s="38"/>
      <c r="AV53" s="58"/>
      <c r="AW53" s="9"/>
      <c r="AX53" s="38"/>
      <c r="AY53" s="9"/>
      <c r="AZ53" s="9"/>
      <c r="BA53" s="10"/>
      <c r="BB53" s="9"/>
      <c r="BC53" s="25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</row>
    <row r="54" spans="1:103" s="27" customFormat="1" ht="18" customHeight="1" x14ac:dyDescent="0.25">
      <c r="A54" s="7" t="s">
        <v>82</v>
      </c>
      <c r="B54" s="1" t="s">
        <v>5</v>
      </c>
      <c r="C54" s="1" t="s">
        <v>2</v>
      </c>
      <c r="D54" s="1" t="s">
        <v>3</v>
      </c>
      <c r="E54" s="2">
        <v>26522.600000000006</v>
      </c>
      <c r="F54" s="42"/>
      <c r="G54" s="43"/>
      <c r="H54" s="44"/>
      <c r="I54" s="44"/>
      <c r="J54" s="44"/>
      <c r="K54" s="44"/>
      <c r="L54" s="4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/>
      <c r="AM54" s="47"/>
      <c r="AN54" s="46"/>
      <c r="AO54" s="48"/>
      <c r="AP54" s="46"/>
      <c r="AQ54" s="49"/>
      <c r="AR54" s="50"/>
      <c r="AS54" s="51"/>
      <c r="AT54" s="52"/>
      <c r="AU54" s="20"/>
      <c r="AV54" s="21"/>
      <c r="AW54" s="53"/>
      <c r="AX54" s="20"/>
      <c r="AY54" s="9"/>
      <c r="AZ54" s="54"/>
      <c r="BA54" s="24"/>
      <c r="BB54" s="9"/>
      <c r="BC54" s="25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</row>
    <row r="55" spans="1:103" s="27" customFormat="1" ht="18" customHeight="1" x14ac:dyDescent="0.25">
      <c r="A55" s="7" t="s">
        <v>83</v>
      </c>
      <c r="B55" s="1" t="s">
        <v>84</v>
      </c>
      <c r="C55" s="1" t="s">
        <v>2</v>
      </c>
      <c r="D55" s="1" t="s">
        <v>3</v>
      </c>
      <c r="E55" s="2">
        <v>16937.830000000002</v>
      </c>
      <c r="F55" s="42"/>
      <c r="G55" s="43"/>
      <c r="H55" s="44"/>
      <c r="I55" s="44"/>
      <c r="J55" s="44"/>
      <c r="K55" s="44"/>
      <c r="L55" s="42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6"/>
      <c r="AM55" s="47"/>
      <c r="AN55" s="46"/>
      <c r="AO55" s="48"/>
      <c r="AP55" s="46"/>
      <c r="AQ55" s="49"/>
      <c r="AR55" s="50"/>
      <c r="AS55" s="51"/>
      <c r="AT55" s="52"/>
      <c r="AU55" s="20"/>
      <c r="AV55" s="21"/>
      <c r="AW55" s="53"/>
      <c r="AX55" s="20"/>
      <c r="AY55" s="9"/>
      <c r="AZ55" s="54"/>
      <c r="BA55" s="24"/>
      <c r="BB55" s="9"/>
      <c r="BC55" s="25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</row>
    <row r="56" spans="1:103" s="27" customFormat="1" ht="18" customHeight="1" x14ac:dyDescent="0.25">
      <c r="A56" s="7" t="s">
        <v>85</v>
      </c>
      <c r="B56" s="1" t="s">
        <v>86</v>
      </c>
      <c r="C56" s="1" t="s">
        <v>2</v>
      </c>
      <c r="D56" s="1" t="s">
        <v>3</v>
      </c>
      <c r="E56" s="2">
        <v>41801.240000000005</v>
      </c>
      <c r="F56" s="42"/>
      <c r="G56" s="43"/>
      <c r="H56" s="44"/>
      <c r="I56" s="44"/>
      <c r="J56" s="44"/>
      <c r="K56" s="44"/>
      <c r="L56" s="42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6"/>
      <c r="AM56" s="47"/>
      <c r="AN56" s="46"/>
      <c r="AO56" s="48"/>
      <c r="AP56" s="46"/>
      <c r="AQ56" s="49"/>
      <c r="AR56" s="50"/>
      <c r="AS56" s="51"/>
      <c r="AT56" s="52"/>
      <c r="AU56" s="20"/>
      <c r="AV56" s="21"/>
      <c r="AW56" s="53"/>
      <c r="AX56" s="20"/>
      <c r="AY56" s="9"/>
      <c r="AZ56" s="54"/>
      <c r="BA56" s="24"/>
      <c r="BB56" s="9"/>
      <c r="BC56" s="25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</row>
    <row r="57" spans="1:103" s="27" customFormat="1" ht="18" customHeight="1" x14ac:dyDescent="0.25">
      <c r="A57" s="7" t="s">
        <v>87</v>
      </c>
      <c r="B57" s="1" t="s">
        <v>88</v>
      </c>
      <c r="C57" s="1" t="s">
        <v>2</v>
      </c>
      <c r="D57" s="1" t="s">
        <v>3</v>
      </c>
      <c r="E57" s="2">
        <v>21195.33</v>
      </c>
      <c r="F57" s="42"/>
      <c r="G57" s="43"/>
      <c r="H57" s="44"/>
      <c r="I57" s="44"/>
      <c r="J57" s="44"/>
      <c r="K57" s="44"/>
      <c r="L57" s="42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/>
      <c r="AM57" s="47"/>
      <c r="AN57" s="46"/>
      <c r="AO57" s="48"/>
      <c r="AP57" s="46"/>
      <c r="AQ57" s="49"/>
      <c r="AR57" s="50"/>
      <c r="AS57" s="51"/>
      <c r="AT57" s="52"/>
      <c r="AU57" s="20"/>
      <c r="AV57" s="21"/>
      <c r="AW57" s="53"/>
      <c r="AX57" s="20"/>
      <c r="AY57" s="9"/>
      <c r="AZ57" s="54"/>
      <c r="BA57" s="24"/>
      <c r="BB57" s="9"/>
      <c r="BC57" s="25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</row>
    <row r="58" spans="1:103" s="27" customFormat="1" ht="18" customHeight="1" x14ac:dyDescent="0.25">
      <c r="A58" s="7" t="s">
        <v>89</v>
      </c>
      <c r="B58" s="1" t="s">
        <v>9</v>
      </c>
      <c r="C58" s="1" t="s">
        <v>2</v>
      </c>
      <c r="D58" s="1" t="s">
        <v>3</v>
      </c>
      <c r="E58" s="2">
        <v>13647.659999999998</v>
      </c>
      <c r="F58" s="42"/>
      <c r="G58" s="43"/>
      <c r="H58" s="44"/>
      <c r="I58" s="44"/>
      <c r="J58" s="44"/>
      <c r="K58" s="44"/>
      <c r="L58" s="42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  <c r="AM58" s="47"/>
      <c r="AN58" s="46"/>
      <c r="AO58" s="48"/>
      <c r="AP58" s="46"/>
      <c r="AQ58" s="49"/>
      <c r="AR58" s="50"/>
      <c r="AS58" s="51"/>
      <c r="AT58" s="52"/>
      <c r="AU58" s="20"/>
      <c r="AV58" s="21"/>
      <c r="AW58" s="53"/>
      <c r="AX58" s="20"/>
      <c r="AY58" s="9"/>
      <c r="AZ58" s="54"/>
      <c r="BA58" s="24"/>
      <c r="BB58" s="9"/>
      <c r="BC58" s="25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</row>
    <row r="59" spans="1:103" s="27" customFormat="1" ht="18" customHeight="1" x14ac:dyDescent="0.25">
      <c r="A59" s="7" t="s">
        <v>90</v>
      </c>
      <c r="B59" s="1" t="s">
        <v>91</v>
      </c>
      <c r="C59" s="1" t="s">
        <v>2</v>
      </c>
      <c r="D59" s="1" t="s">
        <v>3</v>
      </c>
      <c r="E59" s="2">
        <v>43441.97</v>
      </c>
      <c r="F59" s="42"/>
      <c r="G59" s="43"/>
      <c r="H59" s="44"/>
      <c r="I59" s="44"/>
      <c r="J59" s="44"/>
      <c r="K59" s="44"/>
      <c r="L59" s="42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6"/>
      <c r="AM59" s="47"/>
      <c r="AN59" s="46"/>
      <c r="AO59" s="48"/>
      <c r="AP59" s="46"/>
      <c r="AQ59" s="49"/>
      <c r="AR59" s="50"/>
      <c r="AS59" s="51"/>
      <c r="AT59" s="52"/>
      <c r="AU59" s="20"/>
      <c r="AV59" s="21"/>
      <c r="AW59" s="53"/>
      <c r="AX59" s="20"/>
      <c r="AY59" s="9"/>
      <c r="AZ59" s="54"/>
      <c r="BA59" s="24"/>
      <c r="BB59" s="9"/>
      <c r="BC59" s="25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</row>
    <row r="60" spans="1:103" s="60" customFormat="1" ht="18" customHeight="1" x14ac:dyDescent="0.25">
      <c r="A60" s="7" t="s">
        <v>92</v>
      </c>
      <c r="B60" s="1" t="s">
        <v>93</v>
      </c>
      <c r="C60" s="1" t="s">
        <v>2</v>
      </c>
      <c r="D60" s="1" t="s">
        <v>3</v>
      </c>
      <c r="E60" s="2">
        <v>21459.75</v>
      </c>
      <c r="F60" s="42"/>
      <c r="G60" s="43"/>
      <c r="H60" s="44"/>
      <c r="I60" s="44"/>
      <c r="J60" s="44"/>
      <c r="K60" s="44"/>
      <c r="L60" s="42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6"/>
      <c r="AM60" s="47"/>
      <c r="AN60" s="46"/>
      <c r="AO60" s="48"/>
      <c r="AP60" s="46"/>
      <c r="AQ60" s="49"/>
      <c r="AR60" s="50"/>
      <c r="AS60" s="51"/>
      <c r="AT60" s="52"/>
      <c r="AU60" s="20"/>
      <c r="AV60" s="21"/>
      <c r="AW60" s="53"/>
      <c r="AX60" s="20"/>
      <c r="AY60" s="9"/>
      <c r="AZ60" s="54"/>
      <c r="BA60" s="24"/>
      <c r="BB60" s="9"/>
      <c r="BC60" s="25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</row>
    <row r="61" spans="1:103" s="27" customFormat="1" ht="18" customHeight="1" x14ac:dyDescent="0.25">
      <c r="A61" s="7" t="s">
        <v>94</v>
      </c>
      <c r="B61" s="1" t="s">
        <v>95</v>
      </c>
      <c r="C61" s="1" t="s">
        <v>2</v>
      </c>
      <c r="D61" s="1" t="s">
        <v>3</v>
      </c>
      <c r="E61" s="2">
        <v>15117.83</v>
      </c>
      <c r="F61" s="42"/>
      <c r="G61" s="43"/>
      <c r="H61" s="44"/>
      <c r="I61" s="44"/>
      <c r="J61" s="44"/>
      <c r="K61" s="44"/>
      <c r="L61" s="42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6"/>
      <c r="AM61" s="47"/>
      <c r="AN61" s="46"/>
      <c r="AO61" s="48"/>
      <c r="AP61" s="46"/>
      <c r="AQ61" s="49"/>
      <c r="AR61" s="50"/>
      <c r="AS61" s="49"/>
      <c r="AT61" s="50"/>
      <c r="AU61" s="20"/>
      <c r="AV61" s="21"/>
      <c r="AW61" s="53"/>
      <c r="AX61" s="20"/>
      <c r="AY61" s="9"/>
      <c r="AZ61" s="54"/>
      <c r="BA61" s="24"/>
      <c r="BB61" s="9"/>
      <c r="BC61" s="25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</row>
    <row r="62" spans="1:103" s="27" customFormat="1" ht="18" customHeight="1" x14ac:dyDescent="0.25">
      <c r="A62" s="7" t="s">
        <v>96</v>
      </c>
      <c r="B62" s="1" t="s">
        <v>97</v>
      </c>
      <c r="C62" s="1" t="s">
        <v>2</v>
      </c>
      <c r="D62" s="1" t="s">
        <v>3</v>
      </c>
      <c r="E62" s="2">
        <v>44069.869999999981</v>
      </c>
      <c r="F62" s="33"/>
      <c r="G62" s="9"/>
      <c r="H62" s="9"/>
      <c r="I62" s="9"/>
      <c r="J62" s="9"/>
      <c r="K62" s="9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9"/>
      <c r="AM62" s="34"/>
      <c r="AN62" s="9"/>
      <c r="AO62" s="31"/>
      <c r="AP62" s="9"/>
      <c r="AQ62" s="35"/>
      <c r="AR62" s="35"/>
      <c r="AS62" s="36"/>
      <c r="AT62" s="37"/>
      <c r="AU62" s="38"/>
      <c r="AV62" s="58"/>
      <c r="AW62" s="9"/>
      <c r="AX62" s="38"/>
      <c r="AY62" s="9"/>
      <c r="AZ62" s="9"/>
      <c r="BA62" s="10"/>
      <c r="BB62" s="9"/>
      <c r="BC62" s="25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</row>
    <row r="63" spans="1:103" s="27" customFormat="1" ht="18" customHeight="1" x14ac:dyDescent="0.25">
      <c r="A63" s="7" t="s">
        <v>98</v>
      </c>
      <c r="B63" s="1" t="s">
        <v>99</v>
      </c>
      <c r="C63" s="1" t="s">
        <v>2</v>
      </c>
      <c r="D63" s="1" t="s">
        <v>3</v>
      </c>
      <c r="E63" s="2">
        <v>58874.270000000004</v>
      </c>
      <c r="F63" s="45"/>
      <c r="G63" s="44"/>
      <c r="H63" s="44"/>
      <c r="I63" s="44"/>
      <c r="J63" s="44"/>
      <c r="K63" s="44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6"/>
      <c r="AM63" s="34"/>
      <c r="AN63" s="46"/>
      <c r="AO63" s="31"/>
      <c r="AP63" s="9"/>
      <c r="AQ63" s="49"/>
      <c r="AR63" s="49"/>
      <c r="AS63" s="51"/>
      <c r="AT63" s="64"/>
      <c r="AU63" s="65"/>
      <c r="AV63" s="45"/>
      <c r="AW63" s="45"/>
      <c r="AX63" s="65"/>
      <c r="AY63" s="9"/>
      <c r="AZ63" s="45"/>
      <c r="BA63" s="45"/>
      <c r="BB63" s="45"/>
      <c r="BC63" s="25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</row>
    <row r="64" spans="1:103" s="27" customFormat="1" ht="18" customHeight="1" x14ac:dyDescent="0.25">
      <c r="A64" s="7" t="s">
        <v>100</v>
      </c>
      <c r="B64" s="1" t="s">
        <v>5</v>
      </c>
      <c r="C64" s="1" t="s">
        <v>2</v>
      </c>
      <c r="D64" s="1" t="s">
        <v>3</v>
      </c>
      <c r="E64" s="2">
        <v>29186.299999999992</v>
      </c>
      <c r="F64" s="66"/>
      <c r="G64" s="44"/>
      <c r="H64" s="44"/>
      <c r="I64" s="44"/>
      <c r="J64" s="44"/>
      <c r="K64" s="44"/>
      <c r="L64" s="66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9"/>
      <c r="AM64" s="34"/>
      <c r="AN64" s="9"/>
      <c r="AO64" s="31"/>
      <c r="AP64" s="9"/>
      <c r="AQ64" s="36"/>
      <c r="AR64" s="36"/>
      <c r="AS64" s="36"/>
      <c r="AT64" s="37"/>
      <c r="AU64" s="67"/>
      <c r="AV64" s="68"/>
      <c r="AW64" s="62"/>
      <c r="AX64" s="67"/>
      <c r="AY64" s="9"/>
      <c r="AZ64" s="62"/>
      <c r="BA64" s="69"/>
      <c r="BB64" s="9"/>
      <c r="BC64" s="25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</row>
    <row r="65" spans="1:103" s="40" customFormat="1" ht="18" customHeight="1" x14ac:dyDescent="0.25">
      <c r="A65" s="7" t="s">
        <v>101</v>
      </c>
      <c r="B65" s="1" t="s">
        <v>9</v>
      </c>
      <c r="C65" s="1" t="s">
        <v>455</v>
      </c>
      <c r="D65" s="1" t="s">
        <v>3</v>
      </c>
      <c r="E65" s="2">
        <v>7225.01</v>
      </c>
      <c r="F65" s="33"/>
      <c r="G65" s="9"/>
      <c r="H65" s="9"/>
      <c r="I65" s="9"/>
      <c r="J65" s="9"/>
      <c r="K65" s="9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9"/>
      <c r="AM65" s="34"/>
      <c r="AN65" s="9"/>
      <c r="AO65" s="31"/>
      <c r="AP65" s="9"/>
      <c r="AQ65" s="35"/>
      <c r="AR65" s="35"/>
      <c r="AS65" s="36"/>
      <c r="AT65" s="37"/>
      <c r="AU65" s="38"/>
      <c r="AV65" s="61"/>
      <c r="AW65" s="61"/>
      <c r="AX65" s="38"/>
      <c r="AY65" s="9"/>
      <c r="AZ65" s="61"/>
      <c r="BA65" s="61"/>
      <c r="BB65" s="61"/>
      <c r="BC65" s="25"/>
      <c r="BD65" s="61"/>
      <c r="BE65" s="61"/>
      <c r="BF65" s="61"/>
      <c r="BG65" s="61"/>
      <c r="BH65" s="9"/>
      <c r="BI65" s="9"/>
      <c r="BJ65" s="9"/>
      <c r="BK65" s="9"/>
      <c r="BL65" s="9"/>
      <c r="BM65" s="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</row>
    <row r="66" spans="1:103" s="27" customFormat="1" ht="18" customHeight="1" x14ac:dyDescent="0.25">
      <c r="A66" s="7" t="s">
        <v>102</v>
      </c>
      <c r="B66" s="1" t="s">
        <v>103</v>
      </c>
      <c r="C66" s="1" t="s">
        <v>2</v>
      </c>
      <c r="D66" s="1" t="s">
        <v>3</v>
      </c>
      <c r="E66" s="2">
        <v>41856.490000000005</v>
      </c>
      <c r="F66" s="66"/>
      <c r="G66" s="9"/>
      <c r="H66" s="9"/>
      <c r="I66" s="9"/>
      <c r="J66" s="9"/>
      <c r="K66" s="9"/>
      <c r="L66" s="6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9"/>
      <c r="AM66" s="34"/>
      <c r="AN66" s="9"/>
      <c r="AO66" s="31"/>
      <c r="AP66" s="9"/>
      <c r="AQ66" s="36"/>
      <c r="AR66" s="36"/>
      <c r="AS66" s="36"/>
      <c r="AT66" s="37"/>
      <c r="AU66" s="67"/>
      <c r="AV66" s="68"/>
      <c r="AW66" s="62"/>
      <c r="AX66" s="67"/>
      <c r="AY66" s="9"/>
      <c r="AZ66" s="62"/>
      <c r="BA66" s="69"/>
      <c r="BB66" s="9"/>
      <c r="BC66" s="25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</row>
    <row r="67" spans="1:103" s="27" customFormat="1" ht="18" customHeight="1" x14ac:dyDescent="0.25">
      <c r="A67" s="7" t="s">
        <v>104</v>
      </c>
      <c r="B67" s="1" t="s">
        <v>9</v>
      </c>
      <c r="C67" s="1" t="s">
        <v>2</v>
      </c>
      <c r="D67" s="1" t="s">
        <v>3</v>
      </c>
      <c r="E67" s="2">
        <v>14551.029999999995</v>
      </c>
      <c r="F67" s="42"/>
      <c r="G67" s="43"/>
      <c r="H67" s="44"/>
      <c r="I67" s="44"/>
      <c r="J67" s="44"/>
      <c r="K67" s="44"/>
      <c r="L67" s="42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6"/>
      <c r="AM67" s="47"/>
      <c r="AN67" s="46"/>
      <c r="AO67" s="48"/>
      <c r="AP67" s="46"/>
      <c r="AQ67" s="49"/>
      <c r="AR67" s="50"/>
      <c r="AS67" s="51"/>
      <c r="AT67" s="52"/>
      <c r="AU67" s="20"/>
      <c r="AV67" s="21"/>
      <c r="AW67" s="53"/>
      <c r="AX67" s="20"/>
      <c r="AY67" s="9"/>
      <c r="AZ67" s="54"/>
      <c r="BA67" s="24"/>
      <c r="BB67" s="9"/>
      <c r="BC67" s="25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</row>
    <row r="68" spans="1:103" s="27" customFormat="1" ht="18" customHeight="1" x14ac:dyDescent="0.25">
      <c r="A68" s="7" t="s">
        <v>105</v>
      </c>
      <c r="B68" s="1" t="s">
        <v>106</v>
      </c>
      <c r="C68" s="1" t="s">
        <v>2</v>
      </c>
      <c r="D68" s="1" t="s">
        <v>3</v>
      </c>
      <c r="E68" s="2">
        <v>19004.96</v>
      </c>
      <c r="F68" s="42"/>
      <c r="G68" s="43"/>
      <c r="H68" s="44"/>
      <c r="I68" s="44"/>
      <c r="J68" s="44"/>
      <c r="K68" s="44"/>
      <c r="L68" s="42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6"/>
      <c r="AM68" s="47"/>
      <c r="AN68" s="46"/>
      <c r="AO68" s="48"/>
      <c r="AP68" s="46"/>
      <c r="AQ68" s="49"/>
      <c r="AR68" s="50"/>
      <c r="AS68" s="51"/>
      <c r="AT68" s="52"/>
      <c r="AU68" s="20"/>
      <c r="AV68" s="21"/>
      <c r="AW68" s="53"/>
      <c r="AX68" s="20"/>
      <c r="AY68" s="9"/>
      <c r="AZ68" s="54"/>
      <c r="BA68" s="24"/>
      <c r="BB68" s="9"/>
      <c r="BC68" s="25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</row>
    <row r="69" spans="1:103" s="27" customFormat="1" ht="18" customHeight="1" x14ac:dyDescent="0.25">
      <c r="A69" s="7" t="s">
        <v>107</v>
      </c>
      <c r="B69" s="1" t="s">
        <v>108</v>
      </c>
      <c r="C69" s="1" t="s">
        <v>2</v>
      </c>
      <c r="D69" s="1" t="s">
        <v>3</v>
      </c>
      <c r="E69" s="2">
        <v>42493.619999999988</v>
      </c>
      <c r="F69" s="42"/>
      <c r="G69" s="43"/>
      <c r="H69" s="44"/>
      <c r="I69" s="44"/>
      <c r="J69" s="44"/>
      <c r="K69" s="44"/>
      <c r="L69" s="42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/>
      <c r="AM69" s="47"/>
      <c r="AN69" s="46"/>
      <c r="AO69" s="48"/>
      <c r="AP69" s="46"/>
      <c r="AQ69" s="49"/>
      <c r="AR69" s="50"/>
      <c r="AS69" s="51"/>
      <c r="AT69" s="52"/>
      <c r="AU69" s="20"/>
      <c r="AV69" s="21"/>
      <c r="AW69" s="53"/>
      <c r="AX69" s="20"/>
      <c r="AY69" s="9"/>
      <c r="AZ69" s="54"/>
      <c r="BA69" s="24"/>
      <c r="BB69" s="9"/>
      <c r="BC69" s="25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</row>
    <row r="70" spans="1:103" s="27" customFormat="1" ht="18" customHeight="1" x14ac:dyDescent="0.25">
      <c r="A70" s="7" t="s">
        <v>109</v>
      </c>
      <c r="B70" s="1" t="s">
        <v>110</v>
      </c>
      <c r="C70" s="1" t="s">
        <v>2</v>
      </c>
      <c r="D70" s="1" t="s">
        <v>3</v>
      </c>
      <c r="E70" s="2">
        <v>31553.34</v>
      </c>
      <c r="F70" s="42"/>
      <c r="G70" s="43"/>
      <c r="H70" s="44"/>
      <c r="I70" s="44"/>
      <c r="J70" s="44"/>
      <c r="K70" s="44"/>
      <c r="L70" s="42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6"/>
      <c r="AM70" s="47"/>
      <c r="AN70" s="46"/>
      <c r="AO70" s="48"/>
      <c r="AP70" s="46"/>
      <c r="AQ70" s="49"/>
      <c r="AR70" s="50"/>
      <c r="AS70" s="51"/>
      <c r="AT70" s="52"/>
      <c r="AU70" s="20"/>
      <c r="AV70" s="21"/>
      <c r="AW70" s="53"/>
      <c r="AX70" s="20"/>
      <c r="AY70" s="9"/>
      <c r="AZ70" s="54"/>
      <c r="BA70" s="24"/>
      <c r="BB70" s="9"/>
      <c r="BC70" s="25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</row>
    <row r="71" spans="1:103" s="27" customFormat="1" ht="18" customHeight="1" x14ac:dyDescent="0.25">
      <c r="A71" s="7" t="s">
        <v>111</v>
      </c>
      <c r="B71" s="1" t="s">
        <v>112</v>
      </c>
      <c r="C71" s="1" t="s">
        <v>2</v>
      </c>
      <c r="D71" s="1" t="s">
        <v>3</v>
      </c>
      <c r="E71" s="2">
        <v>20948.72</v>
      </c>
      <c r="F71" s="42"/>
      <c r="G71" s="43"/>
      <c r="H71" s="44"/>
      <c r="I71" s="44"/>
      <c r="J71" s="44"/>
      <c r="K71" s="44"/>
      <c r="L71" s="42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6"/>
      <c r="AM71" s="47"/>
      <c r="AN71" s="46"/>
      <c r="AO71" s="48"/>
      <c r="AP71" s="46"/>
      <c r="AQ71" s="49"/>
      <c r="AR71" s="50"/>
      <c r="AS71" s="51"/>
      <c r="AT71" s="52"/>
      <c r="AU71" s="20"/>
      <c r="AV71" s="21"/>
      <c r="AW71" s="53"/>
      <c r="AX71" s="20"/>
      <c r="AY71" s="9"/>
      <c r="AZ71" s="54"/>
      <c r="BA71" s="24"/>
      <c r="BB71" s="9"/>
      <c r="BC71" s="25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</row>
    <row r="72" spans="1:103" s="27" customFormat="1" ht="18" customHeight="1" x14ac:dyDescent="0.25">
      <c r="A72" s="7" t="s">
        <v>113</v>
      </c>
      <c r="B72" s="1" t="s">
        <v>5</v>
      </c>
      <c r="C72" s="1" t="s">
        <v>461</v>
      </c>
      <c r="D72" s="1" t="s">
        <v>3</v>
      </c>
      <c r="E72" s="2">
        <f>25164.39-4150.29</f>
        <v>21014.1</v>
      </c>
      <c r="F72" s="42"/>
      <c r="G72" s="43"/>
      <c r="H72" s="44"/>
      <c r="I72" s="44"/>
      <c r="J72" s="44"/>
      <c r="K72" s="44"/>
      <c r="L72" s="42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6"/>
      <c r="AM72" s="47"/>
      <c r="AN72" s="46"/>
      <c r="AO72" s="48"/>
      <c r="AP72" s="46"/>
      <c r="AQ72" s="49"/>
      <c r="AR72" s="50"/>
      <c r="AS72" s="51"/>
      <c r="AT72" s="52"/>
      <c r="AU72" s="20"/>
      <c r="AV72" s="21"/>
      <c r="AW72" s="53"/>
      <c r="AX72" s="20"/>
      <c r="AY72" s="9"/>
      <c r="AZ72" s="54"/>
      <c r="BA72" s="24"/>
      <c r="BB72" s="9"/>
      <c r="BC72" s="25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</row>
    <row r="73" spans="1:103" s="27" customFormat="1" ht="18" customHeight="1" x14ac:dyDescent="0.25">
      <c r="A73" s="7" t="s">
        <v>113</v>
      </c>
      <c r="B73" s="1" t="s">
        <v>5</v>
      </c>
      <c r="C73" s="1" t="s">
        <v>462</v>
      </c>
      <c r="D73" s="1" t="s">
        <v>3</v>
      </c>
      <c r="E73" s="2">
        <v>4150.29</v>
      </c>
      <c r="F73" s="42"/>
      <c r="G73" s="43"/>
      <c r="H73" s="44"/>
      <c r="I73" s="44"/>
      <c r="J73" s="44"/>
      <c r="K73" s="44"/>
      <c r="L73" s="42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6"/>
      <c r="AM73" s="47"/>
      <c r="AN73" s="46"/>
      <c r="AO73" s="48"/>
      <c r="AP73" s="46"/>
      <c r="AQ73" s="49"/>
      <c r="AR73" s="50"/>
      <c r="AS73" s="51"/>
      <c r="AT73" s="52"/>
      <c r="AU73" s="20"/>
      <c r="AV73" s="21"/>
      <c r="AW73" s="53"/>
      <c r="AX73" s="20"/>
      <c r="AY73" s="9"/>
      <c r="AZ73" s="54"/>
      <c r="BA73" s="24"/>
      <c r="BB73" s="9"/>
      <c r="BC73" s="25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</row>
    <row r="74" spans="1:103" s="27" customFormat="1" ht="18" customHeight="1" x14ac:dyDescent="0.25">
      <c r="A74" s="7" t="s">
        <v>114</v>
      </c>
      <c r="B74" s="1" t="s">
        <v>9</v>
      </c>
      <c r="C74" s="1" t="s">
        <v>2</v>
      </c>
      <c r="D74" s="1" t="s">
        <v>3</v>
      </c>
      <c r="E74" s="2">
        <v>12978.929999999998</v>
      </c>
      <c r="F74" s="42"/>
      <c r="G74" s="43"/>
      <c r="H74" s="44"/>
      <c r="I74" s="44"/>
      <c r="J74" s="44"/>
      <c r="K74" s="44"/>
      <c r="L74" s="42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6"/>
      <c r="AM74" s="47"/>
      <c r="AN74" s="46"/>
      <c r="AO74" s="48"/>
      <c r="AP74" s="46"/>
      <c r="AQ74" s="49"/>
      <c r="AR74" s="50"/>
      <c r="AS74" s="51"/>
      <c r="AT74" s="52"/>
      <c r="AU74" s="20"/>
      <c r="AV74" s="21"/>
      <c r="AW74" s="53"/>
      <c r="AX74" s="20"/>
      <c r="AY74" s="9"/>
      <c r="AZ74" s="54"/>
      <c r="BA74" s="24"/>
      <c r="BB74" s="9"/>
      <c r="BC74" s="25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</row>
    <row r="75" spans="1:103" s="27" customFormat="1" ht="18" customHeight="1" x14ac:dyDescent="0.25">
      <c r="A75" s="7" t="s">
        <v>115</v>
      </c>
      <c r="B75" s="1" t="s">
        <v>68</v>
      </c>
      <c r="C75" s="1" t="s">
        <v>2</v>
      </c>
      <c r="D75" s="1" t="s">
        <v>3</v>
      </c>
      <c r="E75" s="2">
        <v>16603.729999999996</v>
      </c>
      <c r="F75" s="42"/>
      <c r="G75" s="43"/>
      <c r="H75" s="44"/>
      <c r="I75" s="44"/>
      <c r="J75" s="44"/>
      <c r="K75" s="44"/>
      <c r="L75" s="42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6"/>
      <c r="AM75" s="47"/>
      <c r="AN75" s="46"/>
      <c r="AO75" s="48"/>
      <c r="AP75" s="46"/>
      <c r="AQ75" s="49"/>
      <c r="AR75" s="50"/>
      <c r="AS75" s="51"/>
      <c r="AT75" s="52"/>
      <c r="AU75" s="20"/>
      <c r="AV75" s="21"/>
      <c r="AW75" s="53"/>
      <c r="AX75" s="20"/>
      <c r="AY75" s="9"/>
      <c r="AZ75" s="54"/>
      <c r="BA75" s="24"/>
      <c r="BB75" s="9"/>
      <c r="BC75" s="25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</row>
    <row r="76" spans="1:103" s="27" customFormat="1" ht="18" customHeight="1" x14ac:dyDescent="0.25">
      <c r="A76" s="7" t="s">
        <v>116</v>
      </c>
      <c r="B76" s="1" t="s">
        <v>55</v>
      </c>
      <c r="C76" s="1" t="s">
        <v>2</v>
      </c>
      <c r="D76" s="1" t="s">
        <v>3</v>
      </c>
      <c r="E76" s="2">
        <v>15087.149999999996</v>
      </c>
      <c r="F76" s="42"/>
      <c r="G76" s="43"/>
      <c r="H76" s="44"/>
      <c r="I76" s="44"/>
      <c r="J76" s="44"/>
      <c r="K76" s="44"/>
      <c r="L76" s="42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6"/>
      <c r="AM76" s="47"/>
      <c r="AN76" s="46"/>
      <c r="AO76" s="48"/>
      <c r="AP76" s="46"/>
      <c r="AQ76" s="49"/>
      <c r="AR76" s="50"/>
      <c r="AS76" s="51"/>
      <c r="AT76" s="52"/>
      <c r="AU76" s="20"/>
      <c r="AV76" s="21"/>
      <c r="AW76" s="53"/>
      <c r="AX76" s="20"/>
      <c r="AY76" s="9"/>
      <c r="AZ76" s="54"/>
      <c r="BA76" s="24"/>
      <c r="BB76" s="9"/>
      <c r="BC76" s="25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</row>
    <row r="77" spans="1:103" s="27" customFormat="1" ht="18" customHeight="1" x14ac:dyDescent="0.25">
      <c r="A77" s="7" t="s">
        <v>117</v>
      </c>
      <c r="B77" s="1" t="s">
        <v>52</v>
      </c>
      <c r="C77" s="1" t="s">
        <v>2</v>
      </c>
      <c r="D77" s="1" t="s">
        <v>3</v>
      </c>
      <c r="E77" s="2">
        <v>26548.51</v>
      </c>
      <c r="F77" s="42"/>
      <c r="G77" s="43"/>
      <c r="H77" s="44"/>
      <c r="I77" s="44"/>
      <c r="J77" s="44"/>
      <c r="K77" s="44"/>
      <c r="L77" s="42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6"/>
      <c r="AM77" s="47"/>
      <c r="AN77" s="46"/>
      <c r="AO77" s="48"/>
      <c r="AP77" s="46"/>
      <c r="AQ77" s="49"/>
      <c r="AR77" s="50"/>
      <c r="AS77" s="51"/>
      <c r="AT77" s="52"/>
      <c r="AU77" s="20"/>
      <c r="AV77" s="21"/>
      <c r="AW77" s="53"/>
      <c r="AX77" s="20"/>
      <c r="AY77" s="9"/>
      <c r="AZ77" s="54"/>
      <c r="BA77" s="24"/>
      <c r="BB77" s="9"/>
      <c r="BC77" s="25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</row>
    <row r="78" spans="1:103" s="27" customFormat="1" ht="18" customHeight="1" x14ac:dyDescent="0.25">
      <c r="A78" s="7" t="s">
        <v>118</v>
      </c>
      <c r="B78" s="1" t="s">
        <v>119</v>
      </c>
      <c r="C78" s="1" t="s">
        <v>2</v>
      </c>
      <c r="D78" s="1" t="s">
        <v>3</v>
      </c>
      <c r="E78" s="2">
        <v>18223.79</v>
      </c>
      <c r="F78" s="42"/>
      <c r="G78" s="43"/>
      <c r="H78" s="44"/>
      <c r="I78" s="44"/>
      <c r="J78" s="44"/>
      <c r="K78" s="44"/>
      <c r="L78" s="42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6"/>
      <c r="AM78" s="47"/>
      <c r="AN78" s="46"/>
      <c r="AO78" s="48"/>
      <c r="AP78" s="46"/>
      <c r="AQ78" s="49"/>
      <c r="AR78" s="50"/>
      <c r="AS78" s="51"/>
      <c r="AT78" s="52"/>
      <c r="AU78" s="20"/>
      <c r="AV78" s="21"/>
      <c r="AW78" s="53"/>
      <c r="AX78" s="20"/>
      <c r="AY78" s="9"/>
      <c r="AZ78" s="54"/>
      <c r="BA78" s="24"/>
      <c r="BB78" s="9"/>
      <c r="BC78" s="25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</row>
    <row r="79" spans="1:103" s="27" customFormat="1" ht="18" customHeight="1" x14ac:dyDescent="0.25">
      <c r="A79" s="7" t="s">
        <v>120</v>
      </c>
      <c r="B79" s="1" t="s">
        <v>1</v>
      </c>
      <c r="C79" s="1" t="s">
        <v>2</v>
      </c>
      <c r="D79" s="1" t="s">
        <v>3</v>
      </c>
      <c r="E79" s="2">
        <v>13227.029999999999</v>
      </c>
      <c r="F79" s="42"/>
      <c r="G79" s="70"/>
      <c r="H79" s="71"/>
      <c r="I79" s="71"/>
      <c r="J79" s="44"/>
      <c r="K79" s="44"/>
      <c r="L79" s="42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6"/>
      <c r="AM79" s="47"/>
      <c r="AN79" s="46"/>
      <c r="AO79" s="48"/>
      <c r="AP79" s="46"/>
      <c r="AQ79" s="49"/>
      <c r="AR79" s="50"/>
      <c r="AS79" s="51"/>
      <c r="AT79" s="52"/>
      <c r="AU79" s="20"/>
      <c r="AV79" s="21"/>
      <c r="AW79" s="53"/>
      <c r="AX79" s="20"/>
      <c r="AY79" s="9"/>
      <c r="AZ79" s="54"/>
      <c r="BA79" s="24"/>
      <c r="BB79" s="9"/>
      <c r="BC79" s="25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</row>
    <row r="80" spans="1:103" s="27" customFormat="1" ht="18" customHeight="1" x14ac:dyDescent="0.25">
      <c r="A80" s="7" t="s">
        <v>121</v>
      </c>
      <c r="B80" s="1" t="s">
        <v>122</v>
      </c>
      <c r="C80" s="1" t="s">
        <v>2</v>
      </c>
      <c r="D80" s="1" t="s">
        <v>3</v>
      </c>
      <c r="E80" s="2">
        <v>23298.989999999998</v>
      </c>
      <c r="F80" s="42"/>
      <c r="G80" s="43"/>
      <c r="H80" s="44"/>
      <c r="I80" s="44"/>
      <c r="J80" s="44"/>
      <c r="K80" s="44"/>
      <c r="L80" s="42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6"/>
      <c r="AM80" s="47"/>
      <c r="AN80" s="46"/>
      <c r="AO80" s="48"/>
      <c r="AP80" s="46"/>
      <c r="AQ80" s="49"/>
      <c r="AR80" s="50"/>
      <c r="AS80" s="51"/>
      <c r="AT80" s="52"/>
      <c r="AU80" s="20"/>
      <c r="AV80" s="21"/>
      <c r="AW80" s="53"/>
      <c r="AX80" s="20"/>
      <c r="AY80" s="9"/>
      <c r="AZ80" s="54"/>
      <c r="BA80" s="24"/>
      <c r="BB80" s="9"/>
      <c r="BC80" s="25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</row>
    <row r="81" spans="1:103" s="27" customFormat="1" ht="18" customHeight="1" x14ac:dyDescent="0.25">
      <c r="A81" s="7" t="s">
        <v>123</v>
      </c>
      <c r="B81" s="1" t="s">
        <v>124</v>
      </c>
      <c r="C81" s="1" t="s">
        <v>2</v>
      </c>
      <c r="D81" s="1" t="s">
        <v>3</v>
      </c>
      <c r="E81" s="2">
        <v>25492.610000000004</v>
      </c>
      <c r="F81" s="42"/>
      <c r="G81" s="43"/>
      <c r="H81" s="44"/>
      <c r="I81" s="44"/>
      <c r="J81" s="44"/>
      <c r="K81" s="44"/>
      <c r="L81" s="42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6"/>
      <c r="AM81" s="47"/>
      <c r="AN81" s="46"/>
      <c r="AO81" s="48"/>
      <c r="AP81" s="46"/>
      <c r="AQ81" s="49"/>
      <c r="AR81" s="50"/>
      <c r="AS81" s="51"/>
      <c r="AT81" s="52"/>
      <c r="AU81" s="20"/>
      <c r="AV81" s="21"/>
      <c r="AW81" s="53"/>
      <c r="AX81" s="20"/>
      <c r="AY81" s="9"/>
      <c r="AZ81" s="54"/>
      <c r="BA81" s="24"/>
      <c r="BB81" s="9"/>
      <c r="BC81" s="25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</row>
    <row r="82" spans="1:103" s="27" customFormat="1" ht="18" customHeight="1" x14ac:dyDescent="0.25">
      <c r="A82" s="7" t="s">
        <v>125</v>
      </c>
      <c r="B82" s="1" t="s">
        <v>1</v>
      </c>
      <c r="C82" s="1" t="s">
        <v>449</v>
      </c>
      <c r="D82" s="1" t="s">
        <v>3</v>
      </c>
      <c r="E82" s="2">
        <f>2450-850</f>
        <v>1600</v>
      </c>
      <c r="F82" s="42"/>
      <c r="G82" s="43"/>
      <c r="H82" s="44"/>
      <c r="I82" s="71"/>
      <c r="J82" s="44"/>
      <c r="K82" s="44"/>
      <c r="L82" s="42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6"/>
      <c r="AM82" s="47"/>
      <c r="AN82" s="46"/>
      <c r="AO82" s="48"/>
      <c r="AP82" s="46"/>
      <c r="AQ82" s="49"/>
      <c r="AR82" s="50"/>
      <c r="AS82" s="51"/>
      <c r="AT82" s="52"/>
      <c r="AU82" s="20"/>
      <c r="AV82" s="21"/>
      <c r="AW82" s="53"/>
      <c r="AX82" s="20"/>
      <c r="AY82" s="9"/>
      <c r="AZ82" s="54"/>
      <c r="BA82" s="24"/>
      <c r="BB82" s="9"/>
      <c r="BC82" s="25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</row>
    <row r="83" spans="1:103" s="27" customFormat="1" ht="18" customHeight="1" x14ac:dyDescent="0.25">
      <c r="A83" s="7" t="s">
        <v>125</v>
      </c>
      <c r="B83" s="1" t="s">
        <v>1</v>
      </c>
      <c r="C83" s="1" t="s">
        <v>462</v>
      </c>
      <c r="D83" s="1" t="s">
        <v>3</v>
      </c>
      <c r="E83" s="2">
        <f>350+500</f>
        <v>850</v>
      </c>
      <c r="F83" s="42"/>
      <c r="G83" s="43"/>
      <c r="H83" s="44"/>
      <c r="I83" s="71"/>
      <c r="J83" s="44"/>
      <c r="K83" s="44"/>
      <c r="L83" s="42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6"/>
      <c r="AM83" s="47"/>
      <c r="AN83" s="46"/>
      <c r="AO83" s="48"/>
      <c r="AP83" s="46"/>
      <c r="AQ83" s="49"/>
      <c r="AR83" s="50"/>
      <c r="AS83" s="51"/>
      <c r="AT83" s="52"/>
      <c r="AU83" s="20"/>
      <c r="AV83" s="21"/>
      <c r="AW83" s="53"/>
      <c r="AX83" s="20"/>
      <c r="AY83" s="9"/>
      <c r="AZ83" s="54"/>
      <c r="BA83" s="24"/>
      <c r="BB83" s="9"/>
      <c r="BC83" s="25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</row>
    <row r="84" spans="1:103" s="27" customFormat="1" ht="18" customHeight="1" x14ac:dyDescent="0.25">
      <c r="A84" s="7" t="s">
        <v>126</v>
      </c>
      <c r="B84" s="1" t="s">
        <v>34</v>
      </c>
      <c r="C84" s="1" t="s">
        <v>2</v>
      </c>
      <c r="D84" s="1" t="s">
        <v>3</v>
      </c>
      <c r="E84" s="2">
        <v>16117.270000000004</v>
      </c>
      <c r="F84" s="42"/>
      <c r="G84" s="43"/>
      <c r="H84" s="44"/>
      <c r="I84" s="71"/>
      <c r="J84" s="44"/>
      <c r="K84" s="44"/>
      <c r="L84" s="42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6"/>
      <c r="AM84" s="47"/>
      <c r="AN84" s="46"/>
      <c r="AO84" s="48"/>
      <c r="AP84" s="46"/>
      <c r="AQ84" s="49"/>
      <c r="AR84" s="50"/>
      <c r="AS84" s="51"/>
      <c r="AT84" s="52"/>
      <c r="AU84" s="20"/>
      <c r="AV84" s="21"/>
      <c r="AW84" s="53"/>
      <c r="AX84" s="20"/>
      <c r="AY84" s="9"/>
      <c r="AZ84" s="54"/>
      <c r="BA84" s="24"/>
      <c r="BB84" s="9"/>
      <c r="BC84" s="25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</row>
    <row r="85" spans="1:103" s="27" customFormat="1" ht="18" customHeight="1" x14ac:dyDescent="0.25">
      <c r="A85" s="7" t="s">
        <v>127</v>
      </c>
      <c r="B85" s="1" t="s">
        <v>128</v>
      </c>
      <c r="C85" s="1" t="s">
        <v>2</v>
      </c>
      <c r="D85" s="1" t="s">
        <v>3</v>
      </c>
      <c r="E85" s="2">
        <v>28060.5</v>
      </c>
      <c r="F85" s="42"/>
      <c r="G85" s="70"/>
      <c r="H85" s="71"/>
      <c r="I85" s="71"/>
      <c r="J85" s="44"/>
      <c r="K85" s="44"/>
      <c r="L85" s="42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6"/>
      <c r="AM85" s="47"/>
      <c r="AN85" s="46"/>
      <c r="AO85" s="48"/>
      <c r="AP85" s="46"/>
      <c r="AQ85" s="49"/>
      <c r="AR85" s="50"/>
      <c r="AS85" s="51"/>
      <c r="AT85" s="52"/>
      <c r="AU85" s="20"/>
      <c r="AV85" s="21"/>
      <c r="AW85" s="53"/>
      <c r="AX85" s="20"/>
      <c r="AY85" s="9"/>
      <c r="AZ85" s="54"/>
      <c r="BA85" s="24"/>
      <c r="BB85" s="9"/>
      <c r="BC85" s="25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</row>
    <row r="86" spans="1:103" s="27" customFormat="1" ht="18" customHeight="1" x14ac:dyDescent="0.25">
      <c r="A86" s="7" t="s">
        <v>129</v>
      </c>
      <c r="B86" s="1" t="s">
        <v>79</v>
      </c>
      <c r="C86" s="1" t="s">
        <v>2</v>
      </c>
      <c r="D86" s="1" t="s">
        <v>3</v>
      </c>
      <c r="E86" s="2">
        <v>18561.66</v>
      </c>
      <c r="F86" s="42"/>
      <c r="G86" s="43"/>
      <c r="H86" s="44"/>
      <c r="I86" s="44"/>
      <c r="J86" s="44"/>
      <c r="K86" s="44"/>
      <c r="L86" s="42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6"/>
      <c r="AM86" s="47"/>
      <c r="AN86" s="46"/>
      <c r="AO86" s="48"/>
      <c r="AP86" s="46"/>
      <c r="AQ86" s="49"/>
      <c r="AR86" s="50"/>
      <c r="AS86" s="49"/>
      <c r="AT86" s="50"/>
      <c r="AU86" s="20"/>
      <c r="AV86" s="21"/>
      <c r="AW86" s="53"/>
      <c r="AX86" s="20"/>
      <c r="AY86" s="9"/>
      <c r="AZ86" s="54"/>
      <c r="BA86" s="24"/>
      <c r="BB86" s="9"/>
      <c r="BC86" s="25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</row>
    <row r="87" spans="1:103" s="60" customFormat="1" ht="18" customHeight="1" x14ac:dyDescent="0.25">
      <c r="A87" s="7" t="s">
        <v>130</v>
      </c>
      <c r="B87" s="1" t="s">
        <v>131</v>
      </c>
      <c r="C87" s="1" t="s">
        <v>2</v>
      </c>
      <c r="D87" s="1" t="s">
        <v>3</v>
      </c>
      <c r="E87" s="2">
        <v>32913.270000000004</v>
      </c>
      <c r="F87" s="42"/>
      <c r="G87" s="43"/>
      <c r="H87" s="44"/>
      <c r="I87" s="44"/>
      <c r="J87" s="44"/>
      <c r="K87" s="44"/>
      <c r="L87" s="42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6"/>
      <c r="AM87" s="47"/>
      <c r="AN87" s="46"/>
      <c r="AO87" s="48"/>
      <c r="AP87" s="46"/>
      <c r="AQ87" s="49"/>
      <c r="AR87" s="50"/>
      <c r="AS87" s="51"/>
      <c r="AT87" s="52"/>
      <c r="AU87" s="20"/>
      <c r="AV87" s="21"/>
      <c r="AW87" s="53"/>
      <c r="AX87" s="20"/>
      <c r="AY87" s="9"/>
      <c r="AZ87" s="54"/>
      <c r="BA87" s="24"/>
      <c r="BB87" s="9"/>
      <c r="BC87" s="25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</row>
    <row r="88" spans="1:103" s="27" customFormat="1" ht="18" customHeight="1" x14ac:dyDescent="0.25">
      <c r="A88" s="7" t="s">
        <v>132</v>
      </c>
      <c r="B88" s="1" t="s">
        <v>133</v>
      </c>
      <c r="C88" s="1" t="s">
        <v>2</v>
      </c>
      <c r="D88" s="1" t="s">
        <v>3</v>
      </c>
      <c r="E88" s="2">
        <v>31871.319999999996</v>
      </c>
      <c r="F88" s="42"/>
      <c r="G88" s="43"/>
      <c r="H88" s="44"/>
      <c r="I88" s="44"/>
      <c r="J88" s="44"/>
      <c r="K88" s="44"/>
      <c r="L88" s="42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6"/>
      <c r="AM88" s="47"/>
      <c r="AN88" s="46"/>
      <c r="AO88" s="48"/>
      <c r="AP88" s="46"/>
      <c r="AQ88" s="49"/>
      <c r="AR88" s="50"/>
      <c r="AS88" s="51"/>
      <c r="AT88" s="52"/>
      <c r="AU88" s="20"/>
      <c r="AV88" s="21"/>
      <c r="AW88" s="53"/>
      <c r="AX88" s="20"/>
      <c r="AY88" s="9"/>
      <c r="AZ88" s="54"/>
      <c r="BA88" s="24"/>
      <c r="BB88" s="9"/>
      <c r="BC88" s="25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</row>
    <row r="89" spans="1:103" s="27" customFormat="1" ht="18" customHeight="1" x14ac:dyDescent="0.25">
      <c r="A89" s="7" t="s">
        <v>134</v>
      </c>
      <c r="B89" s="1" t="s">
        <v>50</v>
      </c>
      <c r="C89" s="1" t="s">
        <v>2</v>
      </c>
      <c r="D89" s="1" t="s">
        <v>3</v>
      </c>
      <c r="E89" s="2">
        <v>13294.339999999998</v>
      </c>
      <c r="F89" s="42"/>
      <c r="G89" s="43"/>
      <c r="H89" s="44"/>
      <c r="I89" s="44"/>
      <c r="J89" s="44"/>
      <c r="K89" s="44"/>
      <c r="L89" s="42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6"/>
      <c r="AM89" s="47"/>
      <c r="AN89" s="46"/>
      <c r="AO89" s="48"/>
      <c r="AP89" s="46"/>
      <c r="AQ89" s="49"/>
      <c r="AR89" s="50"/>
      <c r="AS89" s="51"/>
      <c r="AT89" s="52"/>
      <c r="AU89" s="20"/>
      <c r="AV89" s="21"/>
      <c r="AW89" s="53"/>
      <c r="AX89" s="20"/>
      <c r="AY89" s="9"/>
      <c r="AZ89" s="54"/>
      <c r="BA89" s="24"/>
      <c r="BB89" s="9"/>
      <c r="BC89" s="25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</row>
    <row r="90" spans="1:103" s="27" customFormat="1" ht="18" customHeight="1" x14ac:dyDescent="0.25">
      <c r="A90" s="7" t="s">
        <v>135</v>
      </c>
      <c r="B90" s="1" t="s">
        <v>136</v>
      </c>
      <c r="C90" s="1" t="s">
        <v>2</v>
      </c>
      <c r="D90" s="1" t="s">
        <v>3</v>
      </c>
      <c r="E90" s="2">
        <v>21946.469999999998</v>
      </c>
      <c r="F90" s="42"/>
      <c r="G90" s="43"/>
      <c r="H90" s="44"/>
      <c r="I90" s="44"/>
      <c r="J90" s="44"/>
      <c r="K90" s="44"/>
      <c r="L90" s="42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6"/>
      <c r="AM90" s="47"/>
      <c r="AN90" s="46"/>
      <c r="AO90" s="48"/>
      <c r="AP90" s="46"/>
      <c r="AQ90" s="49"/>
      <c r="AR90" s="50"/>
      <c r="AS90" s="49"/>
      <c r="AT90" s="50"/>
      <c r="AU90" s="20"/>
      <c r="AV90" s="21"/>
      <c r="AW90" s="53"/>
      <c r="AX90" s="20"/>
      <c r="AY90" s="9"/>
      <c r="AZ90" s="54"/>
      <c r="BA90" s="24"/>
      <c r="BB90" s="9"/>
      <c r="BC90" s="25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</row>
    <row r="91" spans="1:103" s="27" customFormat="1" ht="18" customHeight="1" x14ac:dyDescent="0.25">
      <c r="A91" s="7" t="s">
        <v>137</v>
      </c>
      <c r="B91" s="1" t="s">
        <v>138</v>
      </c>
      <c r="C91" s="1" t="s">
        <v>2</v>
      </c>
      <c r="D91" s="1" t="s">
        <v>3</v>
      </c>
      <c r="E91" s="2">
        <v>26420.16</v>
      </c>
      <c r="F91" s="42"/>
      <c r="G91" s="43"/>
      <c r="H91" s="44"/>
      <c r="I91" s="44"/>
      <c r="J91" s="44"/>
      <c r="K91" s="44"/>
      <c r="L91" s="42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6"/>
      <c r="AM91" s="47"/>
      <c r="AN91" s="46"/>
      <c r="AO91" s="48"/>
      <c r="AP91" s="46"/>
      <c r="AQ91" s="49"/>
      <c r="AR91" s="50"/>
      <c r="AS91" s="49"/>
      <c r="AT91" s="50"/>
      <c r="AU91" s="20"/>
      <c r="AV91" s="21"/>
      <c r="AW91" s="53"/>
      <c r="AX91" s="20"/>
      <c r="AY91" s="9"/>
      <c r="AZ91" s="54"/>
      <c r="BA91" s="24"/>
      <c r="BB91" s="9"/>
      <c r="BC91" s="25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</row>
    <row r="92" spans="1:103" s="60" customFormat="1" ht="18" customHeight="1" x14ac:dyDescent="0.25">
      <c r="A92" s="7" t="s">
        <v>139</v>
      </c>
      <c r="B92" s="1" t="s">
        <v>140</v>
      </c>
      <c r="C92" s="1" t="s">
        <v>2</v>
      </c>
      <c r="D92" s="1" t="s">
        <v>3</v>
      </c>
      <c r="E92" s="2">
        <v>22829.17</v>
      </c>
      <c r="F92" s="42"/>
      <c r="G92" s="43"/>
      <c r="H92" s="44"/>
      <c r="I92" s="44"/>
      <c r="J92" s="44"/>
      <c r="K92" s="44"/>
      <c r="L92" s="42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6"/>
      <c r="AM92" s="47"/>
      <c r="AN92" s="46"/>
      <c r="AO92" s="48"/>
      <c r="AP92" s="46"/>
      <c r="AQ92" s="49"/>
      <c r="AR92" s="50"/>
      <c r="AS92" s="49"/>
      <c r="AT92" s="50"/>
      <c r="AU92" s="20"/>
      <c r="AV92" s="21"/>
      <c r="AW92" s="53"/>
      <c r="AX92" s="20"/>
      <c r="AY92" s="9"/>
      <c r="AZ92" s="54"/>
      <c r="BA92" s="24"/>
      <c r="BB92" s="9"/>
      <c r="BC92" s="25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</row>
    <row r="93" spans="1:103" s="27" customFormat="1" ht="18" customHeight="1" x14ac:dyDescent="0.25">
      <c r="A93" s="7" t="s">
        <v>141</v>
      </c>
      <c r="B93" s="1" t="s">
        <v>142</v>
      </c>
      <c r="C93" s="1" t="s">
        <v>2</v>
      </c>
      <c r="D93" s="1" t="s">
        <v>3</v>
      </c>
      <c r="E93" s="2">
        <v>32283.16</v>
      </c>
      <c r="F93" s="66"/>
      <c r="G93" s="44"/>
      <c r="H93" s="44"/>
      <c r="I93" s="44"/>
      <c r="J93" s="44"/>
      <c r="K93" s="44"/>
      <c r="L93" s="66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6"/>
      <c r="AM93" s="34"/>
      <c r="AN93" s="46"/>
      <c r="AO93" s="48"/>
      <c r="AP93" s="46"/>
      <c r="AQ93" s="36"/>
      <c r="AR93" s="36"/>
      <c r="AS93" s="36"/>
      <c r="AT93" s="37"/>
      <c r="AU93" s="67"/>
      <c r="AV93" s="68"/>
      <c r="AW93" s="62"/>
      <c r="AX93" s="67"/>
      <c r="AY93" s="9"/>
      <c r="AZ93" s="62"/>
      <c r="BA93" s="69"/>
      <c r="BB93" s="9"/>
      <c r="BC93" s="25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</row>
    <row r="94" spans="1:103" s="27" customFormat="1" ht="18" customHeight="1" x14ac:dyDescent="0.25">
      <c r="A94" s="7" t="s">
        <v>143</v>
      </c>
      <c r="B94" s="1" t="s">
        <v>144</v>
      </c>
      <c r="C94" s="1" t="s">
        <v>2</v>
      </c>
      <c r="D94" s="1" t="s">
        <v>3</v>
      </c>
      <c r="E94" s="2">
        <v>14193.529999999995</v>
      </c>
      <c r="F94" s="45"/>
      <c r="G94" s="44"/>
      <c r="H94" s="45"/>
      <c r="I94" s="45"/>
      <c r="J94" s="44"/>
      <c r="K94" s="44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6"/>
      <c r="AM94" s="34"/>
      <c r="AN94" s="46"/>
      <c r="AO94" s="31"/>
      <c r="AP94" s="9"/>
      <c r="AQ94" s="45"/>
      <c r="AR94" s="45"/>
      <c r="AS94" s="45"/>
      <c r="AT94" s="45"/>
      <c r="AU94" s="65"/>
      <c r="AV94" s="45"/>
      <c r="AW94" s="45"/>
      <c r="AX94" s="65"/>
      <c r="AY94" s="9"/>
      <c r="AZ94" s="45"/>
      <c r="BA94" s="45"/>
      <c r="BB94" s="45"/>
      <c r="BC94" s="25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</row>
    <row r="95" spans="1:103" s="27" customFormat="1" ht="18" customHeight="1" x14ac:dyDescent="0.25">
      <c r="A95" s="7" t="s">
        <v>145</v>
      </c>
      <c r="B95" s="1" t="s">
        <v>95</v>
      </c>
      <c r="C95" s="1" t="s">
        <v>2</v>
      </c>
      <c r="D95" s="1" t="s">
        <v>3</v>
      </c>
      <c r="E95" s="2">
        <v>15264.600000000004</v>
      </c>
      <c r="F95" s="66"/>
      <c r="G95" s="44"/>
      <c r="H95" s="44"/>
      <c r="I95" s="44"/>
      <c r="J95" s="44"/>
      <c r="K95" s="44"/>
      <c r="L95" s="66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9"/>
      <c r="AM95" s="34"/>
      <c r="AN95" s="9"/>
      <c r="AO95" s="31"/>
      <c r="AP95" s="9"/>
      <c r="AQ95" s="36"/>
      <c r="AR95" s="36"/>
      <c r="AS95" s="36"/>
      <c r="AT95" s="37"/>
      <c r="AU95" s="67"/>
      <c r="AV95" s="68"/>
      <c r="AW95" s="62"/>
      <c r="AX95" s="67"/>
      <c r="AY95" s="9"/>
      <c r="AZ95" s="62"/>
      <c r="BA95" s="69"/>
      <c r="BB95" s="9"/>
      <c r="BC95" s="25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</row>
    <row r="96" spans="1:103" s="27" customFormat="1" ht="18" customHeight="1" x14ac:dyDescent="0.25">
      <c r="A96" s="7" t="s">
        <v>146</v>
      </c>
      <c r="B96" s="1" t="s">
        <v>147</v>
      </c>
      <c r="C96" s="1" t="s">
        <v>2</v>
      </c>
      <c r="D96" s="1" t="s">
        <v>3</v>
      </c>
      <c r="E96" s="2">
        <v>23731.5</v>
      </c>
      <c r="F96" s="33"/>
      <c r="G96" s="44"/>
      <c r="H96" s="44"/>
      <c r="I96" s="44"/>
      <c r="J96" s="44"/>
      <c r="K96" s="4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9"/>
      <c r="AM96" s="34"/>
      <c r="AN96" s="9"/>
      <c r="AO96" s="31"/>
      <c r="AP96" s="9"/>
      <c r="AQ96" s="35"/>
      <c r="AR96" s="35"/>
      <c r="AS96" s="36"/>
      <c r="AT96" s="37"/>
      <c r="AU96" s="38"/>
      <c r="AV96" s="58"/>
      <c r="AW96" s="9"/>
      <c r="AX96" s="38"/>
      <c r="AY96" s="9"/>
      <c r="AZ96" s="9"/>
      <c r="BA96" s="10"/>
      <c r="BB96" s="9"/>
      <c r="BC96" s="25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</row>
    <row r="97" spans="1:103" s="40" customFormat="1" ht="18" customHeight="1" x14ac:dyDescent="0.25">
      <c r="A97" s="7" t="s">
        <v>148</v>
      </c>
      <c r="B97" s="1" t="s">
        <v>34</v>
      </c>
      <c r="C97" s="1" t="s">
        <v>2</v>
      </c>
      <c r="D97" s="1" t="s">
        <v>3</v>
      </c>
      <c r="E97" s="2">
        <v>18574.270000000004</v>
      </c>
      <c r="F97" s="33"/>
      <c r="G97" s="9"/>
      <c r="H97" s="9"/>
      <c r="I97" s="9"/>
      <c r="J97" s="9"/>
      <c r="K97" s="9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9"/>
      <c r="AM97" s="34"/>
      <c r="AN97" s="9"/>
      <c r="AO97" s="31"/>
      <c r="AP97" s="9"/>
      <c r="AQ97" s="35"/>
      <c r="AR97" s="35"/>
      <c r="AS97" s="36"/>
      <c r="AT97" s="37"/>
      <c r="AU97" s="38"/>
      <c r="AV97" s="61"/>
      <c r="AW97" s="61"/>
      <c r="AX97" s="38"/>
      <c r="AY97" s="9"/>
      <c r="AZ97" s="61"/>
      <c r="BA97" s="61"/>
      <c r="BB97" s="61"/>
      <c r="BC97" s="25"/>
      <c r="BD97" s="61"/>
      <c r="BE97" s="61"/>
      <c r="BF97" s="61"/>
      <c r="BG97" s="61"/>
      <c r="BH97" s="61"/>
      <c r="BI97" s="61"/>
      <c r="BJ97" s="61"/>
      <c r="BK97" s="9"/>
      <c r="BL97" s="9"/>
      <c r="BM97" s="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</row>
    <row r="98" spans="1:103" s="27" customFormat="1" ht="18" customHeight="1" x14ac:dyDescent="0.25">
      <c r="A98" s="7" t="s">
        <v>149</v>
      </c>
      <c r="B98" s="1" t="s">
        <v>5</v>
      </c>
      <c r="C98" s="1" t="s">
        <v>2</v>
      </c>
      <c r="D98" s="1" t="s">
        <v>3</v>
      </c>
      <c r="E98" s="2">
        <v>26522.600000000006</v>
      </c>
      <c r="F98" s="33"/>
      <c r="G98" s="9"/>
      <c r="H98" s="9"/>
      <c r="I98" s="9"/>
      <c r="J98" s="9"/>
      <c r="K98" s="9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9"/>
      <c r="AM98" s="34"/>
      <c r="AN98" s="9"/>
      <c r="AO98" s="31"/>
      <c r="AP98" s="9"/>
      <c r="AQ98" s="35"/>
      <c r="AR98" s="35"/>
      <c r="AS98" s="36"/>
      <c r="AT98" s="37"/>
      <c r="AU98" s="38"/>
      <c r="AV98" s="58"/>
      <c r="AW98" s="9"/>
      <c r="AX98" s="38"/>
      <c r="AY98" s="9"/>
      <c r="AZ98" s="9"/>
      <c r="BA98" s="10"/>
      <c r="BB98" s="9"/>
      <c r="BC98" s="25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</row>
    <row r="99" spans="1:103" s="27" customFormat="1" ht="18" customHeight="1" x14ac:dyDescent="0.25">
      <c r="A99" s="7" t="s">
        <v>150</v>
      </c>
      <c r="B99" s="1" t="s">
        <v>151</v>
      </c>
      <c r="C99" s="1" t="s">
        <v>2</v>
      </c>
      <c r="D99" s="1" t="s">
        <v>3</v>
      </c>
      <c r="E99" s="2">
        <v>28562.55999999999</v>
      </c>
      <c r="F99" s="42"/>
      <c r="G99" s="43"/>
      <c r="H99" s="44"/>
      <c r="I99" s="44"/>
      <c r="J99" s="44"/>
      <c r="K99" s="44"/>
      <c r="L99" s="42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6"/>
      <c r="AM99" s="47"/>
      <c r="AN99" s="46"/>
      <c r="AO99" s="48"/>
      <c r="AP99" s="46"/>
      <c r="AQ99" s="49"/>
      <c r="AR99" s="50"/>
      <c r="AS99" s="51"/>
      <c r="AT99" s="52"/>
      <c r="AU99" s="20"/>
      <c r="AV99" s="21"/>
      <c r="AW99" s="53"/>
      <c r="AX99" s="20"/>
      <c r="AY99" s="9"/>
      <c r="AZ99" s="54"/>
      <c r="BA99" s="24"/>
      <c r="BB99" s="9"/>
      <c r="BC99" s="25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</row>
    <row r="100" spans="1:103" s="27" customFormat="1" ht="18" customHeight="1" x14ac:dyDescent="0.25">
      <c r="A100" s="7" t="s">
        <v>152</v>
      </c>
      <c r="B100" s="1" t="s">
        <v>153</v>
      </c>
      <c r="C100" s="1" t="s">
        <v>2</v>
      </c>
      <c r="D100" s="1" t="s">
        <v>3</v>
      </c>
      <c r="E100" s="2">
        <v>26719.999999999996</v>
      </c>
      <c r="F100" s="42"/>
      <c r="G100" s="43"/>
      <c r="H100" s="44"/>
      <c r="I100" s="44"/>
      <c r="J100" s="44"/>
      <c r="K100" s="44"/>
      <c r="L100" s="42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6"/>
      <c r="AM100" s="47"/>
      <c r="AN100" s="46"/>
      <c r="AO100" s="48"/>
      <c r="AP100" s="46"/>
      <c r="AQ100" s="49"/>
      <c r="AR100" s="50"/>
      <c r="AS100" s="51"/>
      <c r="AT100" s="52"/>
      <c r="AU100" s="20"/>
      <c r="AV100" s="21"/>
      <c r="AW100" s="53"/>
      <c r="AX100" s="20"/>
      <c r="AY100" s="9"/>
      <c r="AZ100" s="54"/>
      <c r="BA100" s="24"/>
      <c r="BB100" s="9"/>
      <c r="BC100" s="25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</row>
    <row r="101" spans="1:103" s="27" customFormat="1" ht="18" customHeight="1" x14ac:dyDescent="0.25">
      <c r="A101" s="7" t="s">
        <v>154</v>
      </c>
      <c r="B101" s="1" t="s">
        <v>124</v>
      </c>
      <c r="C101" s="1" t="s">
        <v>2</v>
      </c>
      <c r="D101" s="1" t="s">
        <v>3</v>
      </c>
      <c r="E101" s="2">
        <v>26187.719999999998</v>
      </c>
      <c r="F101" s="42"/>
      <c r="G101" s="43"/>
      <c r="H101" s="44"/>
      <c r="I101" s="44"/>
      <c r="J101" s="44"/>
      <c r="K101" s="44"/>
      <c r="L101" s="42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6"/>
      <c r="AM101" s="47"/>
      <c r="AN101" s="46"/>
      <c r="AO101" s="48"/>
      <c r="AP101" s="46"/>
      <c r="AQ101" s="49"/>
      <c r="AR101" s="50"/>
      <c r="AS101" s="51"/>
      <c r="AT101" s="52"/>
      <c r="AU101" s="20"/>
      <c r="AV101" s="21"/>
      <c r="AW101" s="53"/>
      <c r="AX101" s="20"/>
      <c r="AY101" s="9"/>
      <c r="AZ101" s="54"/>
      <c r="BA101" s="24"/>
      <c r="BB101" s="9"/>
      <c r="BC101" s="25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</row>
    <row r="102" spans="1:103" s="27" customFormat="1" ht="18" customHeight="1" x14ac:dyDescent="0.25">
      <c r="A102" s="7" t="s">
        <v>155</v>
      </c>
      <c r="B102" s="1" t="s">
        <v>9</v>
      </c>
      <c r="C102" s="1" t="s">
        <v>454</v>
      </c>
      <c r="D102" s="1" t="s">
        <v>3</v>
      </c>
      <c r="E102" s="2">
        <f>5974-1235</f>
        <v>4739</v>
      </c>
      <c r="F102" s="33"/>
      <c r="G102" s="44"/>
      <c r="H102" s="44"/>
      <c r="I102" s="44"/>
      <c r="J102" s="44"/>
      <c r="K102" s="4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9"/>
      <c r="AM102" s="34"/>
      <c r="AN102" s="9"/>
      <c r="AO102" s="31"/>
      <c r="AP102" s="9"/>
      <c r="AQ102" s="35"/>
      <c r="AR102" s="35"/>
      <c r="AS102" s="36"/>
      <c r="AT102" s="37"/>
      <c r="AU102" s="38"/>
      <c r="AV102" s="58"/>
      <c r="AW102" s="9"/>
      <c r="AX102" s="38"/>
      <c r="AY102" s="9"/>
      <c r="AZ102" s="9"/>
      <c r="BA102" s="10"/>
      <c r="BB102" s="9"/>
      <c r="BC102" s="25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</row>
    <row r="103" spans="1:103" s="27" customFormat="1" ht="18" customHeight="1" x14ac:dyDescent="0.25">
      <c r="A103" s="7" t="s">
        <v>155</v>
      </c>
      <c r="B103" s="1" t="s">
        <v>9</v>
      </c>
      <c r="C103" s="1" t="s">
        <v>462</v>
      </c>
      <c r="D103" s="1" t="s">
        <v>3</v>
      </c>
      <c r="E103" s="2">
        <f>720+515</f>
        <v>1235</v>
      </c>
      <c r="F103" s="33"/>
      <c r="G103" s="44"/>
      <c r="H103" s="44"/>
      <c r="I103" s="44"/>
      <c r="J103" s="44"/>
      <c r="K103" s="4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9"/>
      <c r="AM103" s="34"/>
      <c r="AN103" s="9"/>
      <c r="AO103" s="31"/>
      <c r="AP103" s="9"/>
      <c r="AQ103" s="35"/>
      <c r="AR103" s="35"/>
      <c r="AS103" s="36"/>
      <c r="AT103" s="37"/>
      <c r="AU103" s="38"/>
      <c r="AV103" s="58"/>
      <c r="AW103" s="9"/>
      <c r="AX103" s="38"/>
      <c r="AY103" s="9"/>
      <c r="AZ103" s="9"/>
      <c r="BA103" s="10"/>
      <c r="BB103" s="9"/>
      <c r="BC103" s="25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</row>
    <row r="104" spans="1:103" s="27" customFormat="1" ht="18" customHeight="1" x14ac:dyDescent="0.25">
      <c r="A104" s="7" t="s">
        <v>156</v>
      </c>
      <c r="B104" s="1" t="s">
        <v>9</v>
      </c>
      <c r="C104" s="1" t="s">
        <v>2</v>
      </c>
      <c r="D104" s="1" t="s">
        <v>3</v>
      </c>
      <c r="E104" s="2">
        <v>17247.489999999998</v>
      </c>
      <c r="F104" s="45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6"/>
      <c r="AM104" s="34"/>
      <c r="AN104" s="46"/>
      <c r="AO104" s="31"/>
      <c r="AP104" s="9"/>
      <c r="AQ104" s="49"/>
      <c r="AR104" s="49"/>
      <c r="AS104" s="51"/>
      <c r="AT104" s="64"/>
      <c r="AU104" s="65"/>
      <c r="AV104" s="44"/>
      <c r="AW104" s="44"/>
      <c r="AX104" s="65"/>
      <c r="AY104" s="9"/>
      <c r="AZ104" s="44"/>
      <c r="BA104" s="44"/>
      <c r="BB104" s="44"/>
      <c r="BC104" s="25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</row>
    <row r="105" spans="1:103" s="27" customFormat="1" ht="18" customHeight="1" x14ac:dyDescent="0.25">
      <c r="A105" s="7" t="s">
        <v>157</v>
      </c>
      <c r="B105" s="1" t="s">
        <v>9</v>
      </c>
      <c r="C105" s="1" t="s">
        <v>448</v>
      </c>
      <c r="D105" s="1" t="s">
        <v>3</v>
      </c>
      <c r="E105" s="2">
        <v>944.84</v>
      </c>
      <c r="F105" s="66"/>
      <c r="G105" s="44"/>
      <c r="H105" s="44"/>
      <c r="I105" s="44"/>
      <c r="J105" s="44"/>
      <c r="K105" s="44"/>
      <c r="L105" s="66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9"/>
      <c r="AM105" s="34"/>
      <c r="AN105" s="9"/>
      <c r="AO105" s="31"/>
      <c r="AP105" s="9"/>
      <c r="AQ105" s="36"/>
      <c r="AR105" s="36"/>
      <c r="AS105" s="36"/>
      <c r="AT105" s="37"/>
      <c r="AU105" s="67"/>
      <c r="AV105" s="68"/>
      <c r="AW105" s="62"/>
      <c r="AX105" s="67"/>
      <c r="AY105" s="9"/>
      <c r="AZ105" s="62"/>
      <c r="BA105" s="69"/>
      <c r="BB105" s="9"/>
      <c r="BC105" s="25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</row>
    <row r="106" spans="1:103" s="40" customFormat="1" ht="18" customHeight="1" x14ac:dyDescent="0.25">
      <c r="A106" s="7" t="s">
        <v>158</v>
      </c>
      <c r="B106" s="1" t="s">
        <v>124</v>
      </c>
      <c r="C106" s="1" t="s">
        <v>2</v>
      </c>
      <c r="D106" s="1" t="s">
        <v>3</v>
      </c>
      <c r="E106" s="2">
        <v>25492.610000000004</v>
      </c>
      <c r="F106" s="33"/>
      <c r="G106" s="9"/>
      <c r="H106" s="9"/>
      <c r="I106" s="9"/>
      <c r="J106" s="9"/>
      <c r="K106" s="9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9"/>
      <c r="AM106" s="34"/>
      <c r="AN106" s="9"/>
      <c r="AO106" s="31"/>
      <c r="AP106" s="9"/>
      <c r="AQ106" s="35"/>
      <c r="AR106" s="35"/>
      <c r="AS106" s="36"/>
      <c r="AT106" s="37"/>
      <c r="AU106" s="38"/>
      <c r="AV106" s="61"/>
      <c r="AW106" s="61"/>
      <c r="AX106" s="38"/>
      <c r="AY106" s="9"/>
      <c r="AZ106" s="61"/>
      <c r="BA106" s="61"/>
      <c r="BB106" s="61"/>
      <c r="BC106" s="25"/>
      <c r="BD106" s="61"/>
      <c r="BE106" s="61"/>
      <c r="BF106" s="61"/>
      <c r="BG106" s="61"/>
      <c r="BH106" s="61"/>
      <c r="BI106" s="61"/>
      <c r="BJ106" s="61"/>
      <c r="BK106" s="61"/>
      <c r="BL106" s="9"/>
      <c r="BM106" s="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</row>
    <row r="107" spans="1:103" s="27" customFormat="1" ht="18" customHeight="1" x14ac:dyDescent="0.25">
      <c r="A107" s="7" t="s">
        <v>159</v>
      </c>
      <c r="B107" s="1" t="s">
        <v>42</v>
      </c>
      <c r="C107" s="1" t="s">
        <v>447</v>
      </c>
      <c r="D107" s="1" t="s">
        <v>3</v>
      </c>
      <c r="E107" s="2">
        <f>2322.63-1551.42</f>
        <v>771.21</v>
      </c>
      <c r="F107" s="66"/>
      <c r="G107" s="9"/>
      <c r="H107" s="9"/>
      <c r="I107" s="9"/>
      <c r="J107" s="9"/>
      <c r="K107" s="9"/>
      <c r="L107" s="66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9"/>
      <c r="AM107" s="34"/>
      <c r="AN107" s="9"/>
      <c r="AO107" s="31"/>
      <c r="AP107" s="9"/>
      <c r="AQ107" s="36"/>
      <c r="AR107" s="36"/>
      <c r="AS107" s="36"/>
      <c r="AT107" s="37"/>
      <c r="AU107" s="67"/>
      <c r="AV107" s="68"/>
      <c r="AW107" s="62"/>
      <c r="AX107" s="67"/>
      <c r="AY107" s="9"/>
      <c r="AZ107" s="62"/>
      <c r="BA107" s="69"/>
      <c r="BB107" s="9"/>
      <c r="BC107" s="25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</row>
    <row r="108" spans="1:103" s="27" customFormat="1" ht="18" customHeight="1" x14ac:dyDescent="0.25">
      <c r="A108" s="7" t="s">
        <v>159</v>
      </c>
      <c r="B108" s="1" t="s">
        <v>42</v>
      </c>
      <c r="C108" s="1" t="s">
        <v>462</v>
      </c>
      <c r="D108" s="1" t="s">
        <v>3</v>
      </c>
      <c r="E108" s="2">
        <f>908.74+642.68</f>
        <v>1551.42</v>
      </c>
      <c r="F108" s="66"/>
      <c r="G108" s="9"/>
      <c r="H108" s="9"/>
      <c r="I108" s="9"/>
      <c r="J108" s="9"/>
      <c r="K108" s="9"/>
      <c r="L108" s="66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9"/>
      <c r="AM108" s="34"/>
      <c r="AN108" s="9"/>
      <c r="AO108" s="31"/>
      <c r="AP108" s="9"/>
      <c r="AQ108" s="36"/>
      <c r="AR108" s="36"/>
      <c r="AS108" s="36"/>
      <c r="AT108" s="37"/>
      <c r="AU108" s="67"/>
      <c r="AV108" s="68"/>
      <c r="AW108" s="62"/>
      <c r="AX108" s="67"/>
      <c r="AY108" s="9"/>
      <c r="AZ108" s="62"/>
      <c r="BA108" s="69"/>
      <c r="BB108" s="9"/>
      <c r="BC108" s="25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</row>
    <row r="109" spans="1:103" s="27" customFormat="1" ht="18" customHeight="1" x14ac:dyDescent="0.25">
      <c r="A109" s="7" t="s">
        <v>160</v>
      </c>
      <c r="B109" s="1" t="s">
        <v>161</v>
      </c>
      <c r="C109" s="1" t="s">
        <v>2</v>
      </c>
      <c r="D109" s="1" t="s">
        <v>3</v>
      </c>
      <c r="E109" s="2">
        <v>23130.120000000006</v>
      </c>
      <c r="F109" s="42"/>
      <c r="G109" s="43"/>
      <c r="H109" s="44"/>
      <c r="I109" s="44"/>
      <c r="J109" s="44"/>
      <c r="K109" s="44"/>
      <c r="L109" s="42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6"/>
      <c r="AM109" s="47"/>
      <c r="AN109" s="46"/>
      <c r="AO109" s="48"/>
      <c r="AP109" s="46"/>
      <c r="AQ109" s="49"/>
      <c r="AR109" s="50"/>
      <c r="AS109" s="49"/>
      <c r="AT109" s="50"/>
      <c r="AU109" s="20"/>
      <c r="AV109" s="21"/>
      <c r="AW109" s="53"/>
      <c r="AX109" s="20"/>
      <c r="AY109" s="9"/>
      <c r="AZ109" s="54"/>
      <c r="BA109" s="24"/>
      <c r="BB109" s="9"/>
      <c r="BC109" s="25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</row>
    <row r="110" spans="1:103" s="27" customFormat="1" ht="18" customHeight="1" x14ac:dyDescent="0.25">
      <c r="A110" s="7" t="s">
        <v>162</v>
      </c>
      <c r="B110" s="1" t="s">
        <v>163</v>
      </c>
      <c r="C110" s="1" t="s">
        <v>2</v>
      </c>
      <c r="D110" s="1" t="s">
        <v>3</v>
      </c>
      <c r="E110" s="2">
        <v>41801.240000000005</v>
      </c>
      <c r="F110" s="42"/>
      <c r="G110" s="43"/>
      <c r="H110" s="44"/>
      <c r="I110" s="44"/>
      <c r="J110" s="44"/>
      <c r="K110" s="44"/>
      <c r="L110" s="42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6"/>
      <c r="AM110" s="47"/>
      <c r="AN110" s="46"/>
      <c r="AO110" s="48"/>
      <c r="AP110" s="46"/>
      <c r="AQ110" s="49"/>
      <c r="AR110" s="50"/>
      <c r="AS110" s="51"/>
      <c r="AT110" s="52"/>
      <c r="AU110" s="20"/>
      <c r="AV110" s="21"/>
      <c r="AW110" s="53"/>
      <c r="AX110" s="20"/>
      <c r="AY110" s="9"/>
      <c r="AZ110" s="54"/>
      <c r="BA110" s="24"/>
      <c r="BB110" s="9"/>
      <c r="BC110" s="25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</row>
    <row r="111" spans="1:103" s="27" customFormat="1" ht="18" customHeight="1" x14ac:dyDescent="0.25">
      <c r="A111" s="7" t="s">
        <v>164</v>
      </c>
      <c r="B111" s="1" t="s">
        <v>165</v>
      </c>
      <c r="C111" s="1" t="s">
        <v>2</v>
      </c>
      <c r="D111" s="1" t="s">
        <v>3</v>
      </c>
      <c r="E111" s="2">
        <v>27471.079999999998</v>
      </c>
      <c r="F111" s="42"/>
      <c r="G111" s="43"/>
      <c r="H111" s="44"/>
      <c r="I111" s="44"/>
      <c r="J111" s="44"/>
      <c r="K111" s="44"/>
      <c r="L111" s="42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6"/>
      <c r="AM111" s="47"/>
      <c r="AN111" s="46"/>
      <c r="AO111" s="48"/>
      <c r="AP111" s="46"/>
      <c r="AQ111" s="49"/>
      <c r="AR111" s="50"/>
      <c r="AS111" s="51"/>
      <c r="AT111" s="52"/>
      <c r="AU111" s="20"/>
      <c r="AV111" s="21"/>
      <c r="AW111" s="53"/>
      <c r="AX111" s="20"/>
      <c r="AY111" s="9"/>
      <c r="AZ111" s="54"/>
      <c r="BA111" s="24"/>
      <c r="BB111" s="9"/>
      <c r="BC111" s="25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</row>
    <row r="112" spans="1:103" s="27" customFormat="1" ht="18" customHeight="1" x14ac:dyDescent="0.25">
      <c r="A112" s="7" t="s">
        <v>166</v>
      </c>
      <c r="B112" s="1" t="s">
        <v>167</v>
      </c>
      <c r="C112" s="1" t="s">
        <v>2</v>
      </c>
      <c r="D112" s="1" t="s">
        <v>3</v>
      </c>
      <c r="E112" s="2">
        <v>31847.139999999996</v>
      </c>
      <c r="F112" s="42"/>
      <c r="G112" s="43"/>
      <c r="H112" s="44"/>
      <c r="I112" s="44"/>
      <c r="J112" s="44"/>
      <c r="K112" s="44"/>
      <c r="L112" s="42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6"/>
      <c r="AM112" s="47"/>
      <c r="AN112" s="46"/>
      <c r="AO112" s="48"/>
      <c r="AP112" s="46"/>
      <c r="AQ112" s="49"/>
      <c r="AR112" s="50"/>
      <c r="AS112" s="51"/>
      <c r="AT112" s="52"/>
      <c r="AU112" s="20"/>
      <c r="AV112" s="21"/>
      <c r="AW112" s="53"/>
      <c r="AX112" s="20"/>
      <c r="AY112" s="9"/>
      <c r="AZ112" s="54"/>
      <c r="BA112" s="24"/>
      <c r="BB112" s="9"/>
      <c r="BC112" s="25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</row>
    <row r="113" spans="1:119" s="27" customFormat="1" ht="18" customHeight="1" x14ac:dyDescent="0.25">
      <c r="A113" s="7" t="s">
        <v>168</v>
      </c>
      <c r="B113" s="1" t="s">
        <v>93</v>
      </c>
      <c r="C113" s="1" t="s">
        <v>2</v>
      </c>
      <c r="D113" s="1" t="s">
        <v>3</v>
      </c>
      <c r="E113" s="2">
        <v>21459.75</v>
      </c>
      <c r="F113" s="42"/>
      <c r="G113" s="43"/>
      <c r="H113" s="44"/>
      <c r="I113" s="44"/>
      <c r="J113" s="44"/>
      <c r="K113" s="44"/>
      <c r="L113" s="42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6"/>
      <c r="AM113" s="47"/>
      <c r="AN113" s="46"/>
      <c r="AO113" s="48"/>
      <c r="AP113" s="46"/>
      <c r="AQ113" s="49"/>
      <c r="AR113" s="50"/>
      <c r="AS113" s="51"/>
      <c r="AT113" s="52"/>
      <c r="AU113" s="20"/>
      <c r="AV113" s="21"/>
      <c r="AW113" s="53"/>
      <c r="AX113" s="20"/>
      <c r="AY113" s="9"/>
      <c r="AZ113" s="54"/>
      <c r="BA113" s="24"/>
      <c r="BB113" s="9"/>
      <c r="BC113" s="25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</row>
    <row r="114" spans="1:119" s="27" customFormat="1" ht="18" customHeight="1" x14ac:dyDescent="0.25">
      <c r="A114" s="7" t="s">
        <v>169</v>
      </c>
      <c r="B114" s="1" t="s">
        <v>170</v>
      </c>
      <c r="C114" s="1" t="s">
        <v>2</v>
      </c>
      <c r="D114" s="1" t="s">
        <v>3</v>
      </c>
      <c r="E114" s="2">
        <v>22757.799999999996</v>
      </c>
      <c r="F114" s="42"/>
      <c r="G114" s="43"/>
      <c r="H114" s="44"/>
      <c r="I114" s="44"/>
      <c r="J114" s="44"/>
      <c r="K114" s="44"/>
      <c r="L114" s="42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6"/>
      <c r="AM114" s="47"/>
      <c r="AN114" s="46"/>
      <c r="AO114" s="48"/>
      <c r="AP114" s="46"/>
      <c r="AQ114" s="49"/>
      <c r="AR114" s="50"/>
      <c r="AS114" s="51"/>
      <c r="AT114" s="52"/>
      <c r="AU114" s="20"/>
      <c r="AV114" s="21"/>
      <c r="AW114" s="53"/>
      <c r="AX114" s="20"/>
      <c r="AY114" s="9"/>
      <c r="AZ114" s="54"/>
      <c r="BA114" s="24"/>
      <c r="BB114" s="9"/>
      <c r="BC114" s="25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</row>
    <row r="115" spans="1:119" s="27" customFormat="1" ht="18" customHeight="1" x14ac:dyDescent="0.25">
      <c r="A115" s="7" t="s">
        <v>171</v>
      </c>
      <c r="B115" s="1" t="s">
        <v>1</v>
      </c>
      <c r="C115" s="1" t="s">
        <v>2</v>
      </c>
      <c r="D115" s="1" t="s">
        <v>3</v>
      </c>
      <c r="E115" s="2">
        <v>12978.929999999998</v>
      </c>
      <c r="F115" s="42"/>
      <c r="G115" s="43"/>
      <c r="H115" s="44"/>
      <c r="I115" s="44"/>
      <c r="J115" s="44"/>
      <c r="K115" s="44"/>
      <c r="L115" s="42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6"/>
      <c r="AM115" s="47"/>
      <c r="AN115" s="46"/>
      <c r="AO115" s="48"/>
      <c r="AP115" s="46"/>
      <c r="AQ115" s="49"/>
      <c r="AR115" s="50"/>
      <c r="AS115" s="51"/>
      <c r="AT115" s="52"/>
      <c r="AU115" s="20"/>
      <c r="AV115" s="21"/>
      <c r="AW115" s="53"/>
      <c r="AX115" s="20"/>
      <c r="AY115" s="9"/>
      <c r="AZ115" s="54"/>
      <c r="BA115" s="24"/>
      <c r="BB115" s="9"/>
      <c r="BC115" s="25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</row>
    <row r="116" spans="1:119" s="27" customFormat="1" ht="18" customHeight="1" x14ac:dyDescent="0.25">
      <c r="A116" s="7" t="s">
        <v>172</v>
      </c>
      <c r="B116" s="1" t="s">
        <v>50</v>
      </c>
      <c r="C116" s="1" t="s">
        <v>2</v>
      </c>
      <c r="D116" s="1" t="s">
        <v>3</v>
      </c>
      <c r="E116" s="2">
        <v>20228</v>
      </c>
      <c r="F116" s="42"/>
      <c r="G116" s="43"/>
      <c r="H116" s="44"/>
      <c r="I116" s="44"/>
      <c r="J116" s="44"/>
      <c r="K116" s="44"/>
      <c r="L116" s="42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6"/>
      <c r="AM116" s="47"/>
      <c r="AN116" s="46"/>
      <c r="AO116" s="48"/>
      <c r="AP116" s="46"/>
      <c r="AQ116" s="49"/>
      <c r="AR116" s="50"/>
      <c r="AS116" s="51"/>
      <c r="AT116" s="52"/>
      <c r="AU116" s="20"/>
      <c r="AV116" s="21"/>
      <c r="AW116" s="53"/>
      <c r="AX116" s="20"/>
      <c r="AY116" s="9"/>
      <c r="AZ116" s="54"/>
      <c r="BA116" s="24"/>
      <c r="BB116" s="9"/>
      <c r="BC116" s="25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</row>
    <row r="117" spans="1:119" s="27" customFormat="1" ht="18" customHeight="1" x14ac:dyDescent="0.25">
      <c r="A117" s="7" t="s">
        <v>173</v>
      </c>
      <c r="B117" s="1" t="s">
        <v>174</v>
      </c>
      <c r="C117" s="1" t="s">
        <v>2</v>
      </c>
      <c r="D117" s="1" t="s">
        <v>3</v>
      </c>
      <c r="E117" s="2">
        <v>25611.55999999999</v>
      </c>
      <c r="F117" s="42"/>
      <c r="G117" s="43"/>
      <c r="H117" s="44"/>
      <c r="I117" s="44"/>
      <c r="J117" s="44"/>
      <c r="K117" s="44"/>
      <c r="L117" s="42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6"/>
      <c r="AM117" s="47"/>
      <c r="AN117" s="46"/>
      <c r="AO117" s="48"/>
      <c r="AP117" s="46"/>
      <c r="AQ117" s="49"/>
      <c r="AR117" s="50"/>
      <c r="AS117" s="51"/>
      <c r="AT117" s="52"/>
      <c r="AU117" s="20"/>
      <c r="AV117" s="21"/>
      <c r="AW117" s="53"/>
      <c r="AX117" s="20"/>
      <c r="AY117" s="9"/>
      <c r="AZ117" s="54"/>
      <c r="BA117" s="24"/>
      <c r="BB117" s="9"/>
      <c r="BC117" s="25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</row>
    <row r="118" spans="1:119" s="60" customFormat="1" ht="18" customHeight="1" x14ac:dyDescent="0.25">
      <c r="A118" s="7" t="s">
        <v>175</v>
      </c>
      <c r="B118" s="1" t="s">
        <v>176</v>
      </c>
      <c r="C118" s="1" t="s">
        <v>2</v>
      </c>
      <c r="D118" s="1" t="s">
        <v>3</v>
      </c>
      <c r="E118" s="2">
        <v>27150.760000000002</v>
      </c>
      <c r="F118" s="42"/>
      <c r="G118" s="43"/>
      <c r="H118" s="44"/>
      <c r="I118" s="44"/>
      <c r="J118" s="44"/>
      <c r="K118" s="44"/>
      <c r="L118" s="42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6"/>
      <c r="AM118" s="47"/>
      <c r="AN118" s="46"/>
      <c r="AO118" s="48"/>
      <c r="AP118" s="46"/>
      <c r="AQ118" s="49"/>
      <c r="AR118" s="50"/>
      <c r="AS118" s="51"/>
      <c r="AT118" s="52"/>
      <c r="AU118" s="20"/>
      <c r="AV118" s="21"/>
      <c r="AW118" s="53"/>
      <c r="AX118" s="20"/>
      <c r="AY118" s="9"/>
      <c r="AZ118" s="54"/>
      <c r="BA118" s="24"/>
      <c r="BB118" s="9"/>
      <c r="BC118" s="25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</row>
    <row r="119" spans="1:119" s="60" customFormat="1" ht="18" customHeight="1" x14ac:dyDescent="0.25">
      <c r="A119" s="7" t="s">
        <v>177</v>
      </c>
      <c r="B119" s="1" t="s">
        <v>178</v>
      </c>
      <c r="C119" s="1" t="s">
        <v>2</v>
      </c>
      <c r="D119" s="1" t="s">
        <v>3</v>
      </c>
      <c r="E119" s="2">
        <v>20891</v>
      </c>
      <c r="F119" s="42"/>
      <c r="G119" s="43"/>
      <c r="H119" s="44"/>
      <c r="I119" s="44"/>
      <c r="J119" s="44"/>
      <c r="K119" s="44"/>
      <c r="L119" s="42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6"/>
      <c r="AM119" s="47"/>
      <c r="AN119" s="46"/>
      <c r="AO119" s="48"/>
      <c r="AP119" s="46"/>
      <c r="AQ119" s="49"/>
      <c r="AR119" s="50"/>
      <c r="AS119" s="51"/>
      <c r="AT119" s="52"/>
      <c r="AU119" s="20"/>
      <c r="AV119" s="21"/>
      <c r="AW119" s="53"/>
      <c r="AX119" s="20"/>
      <c r="AY119" s="9"/>
      <c r="AZ119" s="54"/>
      <c r="BA119" s="24"/>
      <c r="BB119" s="9"/>
      <c r="BC119" s="25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</row>
    <row r="120" spans="1:119" s="27" customFormat="1" ht="18" customHeight="1" x14ac:dyDescent="0.25">
      <c r="A120" s="7" t="s">
        <v>179</v>
      </c>
      <c r="B120" s="1" t="s">
        <v>180</v>
      </c>
      <c r="C120" s="1" t="s">
        <v>2</v>
      </c>
      <c r="D120" s="1" t="s">
        <v>3</v>
      </c>
      <c r="E120" s="2">
        <v>26590.950000000008</v>
      </c>
      <c r="F120" s="42"/>
      <c r="G120" s="43"/>
      <c r="H120" s="44"/>
      <c r="I120" s="44"/>
      <c r="J120" s="44"/>
      <c r="K120" s="44"/>
      <c r="L120" s="42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6"/>
      <c r="AM120" s="47"/>
      <c r="AN120" s="46"/>
      <c r="AO120" s="48"/>
      <c r="AP120" s="46"/>
      <c r="AQ120" s="49"/>
      <c r="AR120" s="50"/>
      <c r="AS120" s="51"/>
      <c r="AT120" s="52"/>
      <c r="AU120" s="20"/>
      <c r="AV120" s="21"/>
      <c r="AW120" s="53"/>
      <c r="AX120" s="20"/>
      <c r="AY120" s="9"/>
      <c r="AZ120" s="54"/>
      <c r="BA120" s="24"/>
      <c r="BB120" s="9"/>
      <c r="BC120" s="25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</row>
    <row r="121" spans="1:119" s="27" customFormat="1" ht="18" customHeight="1" x14ac:dyDescent="0.25">
      <c r="A121" s="7" t="s">
        <v>181</v>
      </c>
      <c r="B121" s="1" t="s">
        <v>182</v>
      </c>
      <c r="C121" s="1" t="s">
        <v>2</v>
      </c>
      <c r="D121" s="1" t="s">
        <v>3</v>
      </c>
      <c r="E121" s="2">
        <v>22272.899999999994</v>
      </c>
      <c r="F121" s="42"/>
      <c r="G121" s="43"/>
      <c r="H121" s="44"/>
      <c r="I121" s="44"/>
      <c r="J121" s="44"/>
      <c r="K121" s="44"/>
      <c r="L121" s="42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6"/>
      <c r="AM121" s="47"/>
      <c r="AN121" s="46"/>
      <c r="AO121" s="48"/>
      <c r="AP121" s="46"/>
      <c r="AQ121" s="49"/>
      <c r="AR121" s="50"/>
      <c r="AS121" s="51"/>
      <c r="AT121" s="52"/>
      <c r="AU121" s="20"/>
      <c r="AV121" s="21"/>
      <c r="AW121" s="53"/>
      <c r="AX121" s="20"/>
      <c r="AY121" s="9"/>
      <c r="AZ121" s="54"/>
      <c r="BA121" s="24"/>
      <c r="BB121" s="9"/>
      <c r="BC121" s="25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</row>
    <row r="122" spans="1:119" s="27" customFormat="1" ht="18" customHeight="1" x14ac:dyDescent="0.25">
      <c r="A122" s="7" t="s">
        <v>183</v>
      </c>
      <c r="B122" s="1" t="s">
        <v>1</v>
      </c>
      <c r="C122" s="1" t="s">
        <v>2</v>
      </c>
      <c r="D122" s="1" t="s">
        <v>3</v>
      </c>
      <c r="E122" s="2">
        <v>17104.489999999998</v>
      </c>
      <c r="F122" s="42"/>
      <c r="G122" s="43"/>
      <c r="H122" s="44"/>
      <c r="I122" s="44"/>
      <c r="J122" s="44"/>
      <c r="K122" s="44"/>
      <c r="L122" s="42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6"/>
      <c r="AM122" s="47"/>
      <c r="AN122" s="46"/>
      <c r="AO122" s="48"/>
      <c r="AP122" s="46"/>
      <c r="AQ122" s="49"/>
      <c r="AR122" s="50"/>
      <c r="AS122" s="51"/>
      <c r="AT122" s="52"/>
      <c r="AU122" s="20"/>
      <c r="AV122" s="21"/>
      <c r="AW122" s="53"/>
      <c r="AX122" s="20"/>
      <c r="AY122" s="9"/>
      <c r="AZ122" s="54"/>
      <c r="BA122" s="24"/>
      <c r="BB122" s="9"/>
      <c r="BC122" s="25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</row>
    <row r="123" spans="1:119" s="27" customFormat="1" ht="18" customHeight="1" x14ac:dyDescent="0.25">
      <c r="A123" s="7" t="s">
        <v>184</v>
      </c>
      <c r="B123" s="1" t="s">
        <v>36</v>
      </c>
      <c r="C123" s="1" t="s">
        <v>2</v>
      </c>
      <c r="D123" s="1" t="s">
        <v>3</v>
      </c>
      <c r="E123" s="2">
        <v>25597.389999999996</v>
      </c>
      <c r="F123" s="42"/>
      <c r="G123" s="43"/>
      <c r="H123" s="44"/>
      <c r="I123" s="44"/>
      <c r="J123" s="44"/>
      <c r="K123" s="44"/>
      <c r="L123" s="42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6"/>
      <c r="AM123" s="47"/>
      <c r="AN123" s="46"/>
      <c r="AO123" s="48"/>
      <c r="AP123" s="46"/>
      <c r="AQ123" s="49"/>
      <c r="AR123" s="50"/>
      <c r="AS123" s="51"/>
      <c r="AT123" s="52"/>
      <c r="AU123" s="20"/>
      <c r="AV123" s="21"/>
      <c r="AW123" s="53"/>
      <c r="AX123" s="20"/>
      <c r="AY123" s="9"/>
      <c r="AZ123" s="54"/>
      <c r="BA123" s="24"/>
      <c r="BB123" s="9"/>
      <c r="BC123" s="25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</row>
    <row r="124" spans="1:119" s="60" customFormat="1" ht="18" customHeight="1" x14ac:dyDescent="0.25">
      <c r="A124" s="7" t="s">
        <v>185</v>
      </c>
      <c r="B124" s="1" t="s">
        <v>186</v>
      </c>
      <c r="C124" s="1" t="s">
        <v>2</v>
      </c>
      <c r="D124" s="1" t="s">
        <v>3</v>
      </c>
      <c r="E124" s="2">
        <v>37080.160000000003</v>
      </c>
      <c r="F124" s="42"/>
      <c r="G124" s="43"/>
      <c r="H124" s="44"/>
      <c r="I124" s="44"/>
      <c r="J124" s="44"/>
      <c r="K124" s="44"/>
      <c r="L124" s="42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6"/>
      <c r="AM124" s="47"/>
      <c r="AN124" s="46"/>
      <c r="AO124" s="48"/>
      <c r="AP124" s="46"/>
      <c r="AQ124" s="49"/>
      <c r="AR124" s="50"/>
      <c r="AS124" s="51"/>
      <c r="AT124" s="52"/>
      <c r="AU124" s="20"/>
      <c r="AV124" s="21"/>
      <c r="AW124" s="53"/>
      <c r="AX124" s="20"/>
      <c r="AY124" s="9"/>
      <c r="AZ124" s="54"/>
      <c r="BA124" s="24"/>
      <c r="BB124" s="9"/>
      <c r="BC124" s="25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</row>
    <row r="125" spans="1:119" s="27" customFormat="1" ht="18" customHeight="1" x14ac:dyDescent="0.25">
      <c r="A125" s="7" t="s">
        <v>187</v>
      </c>
      <c r="B125" s="1" t="s">
        <v>84</v>
      </c>
      <c r="C125" s="1" t="s">
        <v>2</v>
      </c>
      <c r="D125" s="1" t="s">
        <v>3</v>
      </c>
      <c r="E125" s="2">
        <v>15226.770000000004</v>
      </c>
      <c r="F125" s="42"/>
      <c r="G125" s="43"/>
      <c r="H125" s="44"/>
      <c r="I125" s="44"/>
      <c r="J125" s="44"/>
      <c r="K125" s="44"/>
      <c r="L125" s="42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6"/>
      <c r="AM125" s="47"/>
      <c r="AN125" s="46"/>
      <c r="AO125" s="48"/>
      <c r="AP125" s="46"/>
      <c r="AQ125" s="49"/>
      <c r="AR125" s="50"/>
      <c r="AS125" s="51"/>
      <c r="AT125" s="52"/>
      <c r="AU125" s="20"/>
      <c r="AV125" s="21"/>
      <c r="AW125" s="53"/>
      <c r="AX125" s="20"/>
      <c r="AY125" s="9"/>
      <c r="AZ125" s="54"/>
      <c r="BA125" s="24"/>
      <c r="BB125" s="9"/>
      <c r="BC125" s="25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</row>
    <row r="126" spans="1:119" s="27" customFormat="1" ht="18" customHeight="1" x14ac:dyDescent="0.25">
      <c r="A126" s="7" t="s">
        <v>188</v>
      </c>
      <c r="B126" s="1" t="s">
        <v>189</v>
      </c>
      <c r="C126" s="1" t="s">
        <v>2</v>
      </c>
      <c r="D126" s="1" t="s">
        <v>3</v>
      </c>
      <c r="E126" s="2">
        <v>37973.130000000012</v>
      </c>
      <c r="F126" s="42"/>
      <c r="G126" s="70"/>
      <c r="H126" s="71"/>
      <c r="I126" s="71"/>
      <c r="J126" s="44"/>
      <c r="K126" s="44"/>
      <c r="L126" s="42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6"/>
      <c r="AM126" s="47"/>
      <c r="AN126" s="46"/>
      <c r="AO126" s="48"/>
      <c r="AP126" s="46"/>
      <c r="AQ126" s="49"/>
      <c r="AR126" s="50"/>
      <c r="AS126" s="51"/>
      <c r="AT126" s="52"/>
      <c r="AU126" s="20"/>
      <c r="AV126" s="21"/>
      <c r="AW126" s="53"/>
      <c r="AX126" s="20"/>
      <c r="AY126" s="9"/>
      <c r="AZ126" s="54"/>
      <c r="BA126" s="24"/>
      <c r="BB126" s="9"/>
      <c r="BC126" s="25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</row>
    <row r="127" spans="1:119" s="27" customFormat="1" ht="18" customHeight="1" x14ac:dyDescent="0.25">
      <c r="A127" s="7" t="s">
        <v>190</v>
      </c>
      <c r="B127" s="1" t="s">
        <v>191</v>
      </c>
      <c r="C127" s="1" t="s">
        <v>2</v>
      </c>
      <c r="D127" s="1" t="s">
        <v>3</v>
      </c>
      <c r="E127" s="2">
        <v>46350.200000000012</v>
      </c>
      <c r="F127" s="42"/>
      <c r="G127" s="43"/>
      <c r="H127" s="44"/>
      <c r="I127" s="44"/>
      <c r="J127" s="44"/>
      <c r="K127" s="44"/>
      <c r="L127" s="42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6"/>
      <c r="AM127" s="47"/>
      <c r="AN127" s="46"/>
      <c r="AO127" s="48"/>
      <c r="AP127" s="46"/>
      <c r="AQ127" s="49"/>
      <c r="AR127" s="50"/>
      <c r="AS127" s="51"/>
      <c r="AT127" s="52"/>
      <c r="AU127" s="20"/>
      <c r="AV127" s="21"/>
      <c r="AW127" s="53"/>
      <c r="AX127" s="20"/>
      <c r="AY127" s="9"/>
      <c r="AZ127" s="54"/>
      <c r="BA127" s="24"/>
      <c r="BB127" s="9"/>
      <c r="BC127" s="25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</row>
    <row r="128" spans="1:119" s="27" customFormat="1" ht="18" customHeight="1" x14ac:dyDescent="0.25">
      <c r="A128" s="7" t="s">
        <v>192</v>
      </c>
      <c r="B128" s="1" t="s">
        <v>193</v>
      </c>
      <c r="C128" s="1" t="s">
        <v>2</v>
      </c>
      <c r="D128" s="1" t="s">
        <v>3</v>
      </c>
      <c r="E128" s="2">
        <v>20413.64</v>
      </c>
      <c r="F128" s="42"/>
      <c r="G128" s="43"/>
      <c r="H128" s="44"/>
      <c r="I128" s="44"/>
      <c r="J128" s="44"/>
      <c r="K128" s="44"/>
      <c r="L128" s="42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6"/>
      <c r="AM128" s="47"/>
      <c r="AN128" s="46"/>
      <c r="AO128" s="48"/>
      <c r="AP128" s="46"/>
      <c r="AQ128" s="49"/>
      <c r="AR128" s="50"/>
      <c r="AS128" s="51"/>
      <c r="AT128" s="52"/>
      <c r="AU128" s="20"/>
      <c r="AV128" s="21"/>
      <c r="AW128" s="53"/>
      <c r="AX128" s="20"/>
      <c r="AY128" s="9"/>
      <c r="AZ128" s="54"/>
      <c r="BA128" s="24"/>
      <c r="BB128" s="9"/>
      <c r="BC128" s="25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</row>
    <row r="129" spans="1:103" s="27" customFormat="1" ht="18" customHeight="1" x14ac:dyDescent="0.25">
      <c r="A129" s="7" t="s">
        <v>194</v>
      </c>
      <c r="B129" s="1" t="s">
        <v>161</v>
      </c>
      <c r="C129" s="1" t="s">
        <v>2</v>
      </c>
      <c r="D129" s="1" t="s">
        <v>3</v>
      </c>
      <c r="E129" s="2">
        <v>22318.14</v>
      </c>
      <c r="F129" s="42"/>
      <c r="G129" s="43"/>
      <c r="H129" s="44"/>
      <c r="I129" s="44"/>
      <c r="J129" s="44"/>
      <c r="K129" s="44"/>
      <c r="L129" s="42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6"/>
      <c r="AM129" s="47"/>
      <c r="AN129" s="46"/>
      <c r="AO129" s="48"/>
      <c r="AP129" s="46"/>
      <c r="AQ129" s="49"/>
      <c r="AR129" s="50"/>
      <c r="AS129" s="51"/>
      <c r="AT129" s="52"/>
      <c r="AU129" s="20"/>
      <c r="AV129" s="21"/>
      <c r="AW129" s="53"/>
      <c r="AX129" s="20"/>
      <c r="AY129" s="9"/>
      <c r="AZ129" s="54"/>
      <c r="BA129" s="24"/>
      <c r="BB129" s="9"/>
      <c r="BC129" s="25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</row>
    <row r="130" spans="1:103" s="27" customFormat="1" ht="18" customHeight="1" x14ac:dyDescent="0.25">
      <c r="A130" s="7" t="s">
        <v>195</v>
      </c>
      <c r="B130" s="1" t="s">
        <v>42</v>
      </c>
      <c r="C130" s="1" t="s">
        <v>2</v>
      </c>
      <c r="D130" s="1" t="s">
        <v>3</v>
      </c>
      <c r="E130" s="2">
        <v>16886.569999999996</v>
      </c>
      <c r="F130" s="42"/>
      <c r="G130" s="43"/>
      <c r="H130" s="44"/>
      <c r="I130" s="44"/>
      <c r="J130" s="44"/>
      <c r="K130" s="44"/>
      <c r="L130" s="4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6"/>
      <c r="AM130" s="47"/>
      <c r="AN130" s="46"/>
      <c r="AO130" s="48"/>
      <c r="AP130" s="46"/>
      <c r="AQ130" s="49"/>
      <c r="AR130" s="50"/>
      <c r="AS130" s="51"/>
      <c r="AT130" s="52"/>
      <c r="AU130" s="20"/>
      <c r="AV130" s="21"/>
      <c r="AW130" s="53"/>
      <c r="AX130" s="20"/>
      <c r="AY130" s="9"/>
      <c r="AZ130" s="54"/>
      <c r="BA130" s="24"/>
      <c r="BB130" s="9"/>
      <c r="BC130" s="25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</row>
    <row r="131" spans="1:103" s="27" customFormat="1" ht="18" customHeight="1" x14ac:dyDescent="0.25">
      <c r="A131" s="7" t="s">
        <v>196</v>
      </c>
      <c r="B131" s="1" t="s">
        <v>197</v>
      </c>
      <c r="C131" s="1" t="s">
        <v>2</v>
      </c>
      <c r="D131" s="1" t="s">
        <v>3</v>
      </c>
      <c r="E131" s="2">
        <v>42493.619999999988</v>
      </c>
      <c r="F131" s="42"/>
      <c r="G131" s="43"/>
      <c r="H131" s="44"/>
      <c r="I131" s="44"/>
      <c r="J131" s="44"/>
      <c r="K131" s="44"/>
      <c r="L131" s="42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6"/>
      <c r="AM131" s="47"/>
      <c r="AN131" s="46"/>
      <c r="AO131" s="48"/>
      <c r="AP131" s="46"/>
      <c r="AQ131" s="49"/>
      <c r="AR131" s="50"/>
      <c r="AS131" s="51"/>
      <c r="AT131" s="52"/>
      <c r="AU131" s="20"/>
      <c r="AV131" s="21"/>
      <c r="AW131" s="53"/>
      <c r="AX131" s="20"/>
      <c r="AY131" s="9"/>
      <c r="AZ131" s="54"/>
      <c r="BA131" s="24"/>
      <c r="BB131" s="9"/>
      <c r="BC131" s="25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</row>
    <row r="132" spans="1:103" s="27" customFormat="1" ht="18" customHeight="1" x14ac:dyDescent="0.25">
      <c r="A132" s="7" t="s">
        <v>198</v>
      </c>
      <c r="B132" s="1" t="s">
        <v>161</v>
      </c>
      <c r="C132" s="1" t="s">
        <v>2</v>
      </c>
      <c r="D132" s="1" t="s">
        <v>3</v>
      </c>
      <c r="E132" s="2">
        <v>26556.399999999994</v>
      </c>
      <c r="F132" s="42"/>
      <c r="G132" s="43"/>
      <c r="H132" s="44"/>
      <c r="I132" s="44"/>
      <c r="J132" s="44"/>
      <c r="K132" s="44"/>
      <c r="L132" s="42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6"/>
      <c r="AM132" s="47"/>
      <c r="AN132" s="46"/>
      <c r="AO132" s="48"/>
      <c r="AP132" s="46"/>
      <c r="AQ132" s="49"/>
      <c r="AR132" s="50"/>
      <c r="AS132" s="51"/>
      <c r="AT132" s="52"/>
      <c r="AU132" s="20"/>
      <c r="AV132" s="21"/>
      <c r="AW132" s="53"/>
      <c r="AX132" s="20"/>
      <c r="AY132" s="9"/>
      <c r="AZ132" s="54"/>
      <c r="BA132" s="24"/>
      <c r="BB132" s="9"/>
      <c r="BC132" s="25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</row>
    <row r="133" spans="1:103" s="27" customFormat="1" ht="18" customHeight="1" x14ac:dyDescent="0.25">
      <c r="A133" s="7" t="s">
        <v>199</v>
      </c>
      <c r="B133" s="1" t="s">
        <v>200</v>
      </c>
      <c r="C133" s="1" t="s">
        <v>2</v>
      </c>
      <c r="D133" s="1" t="s">
        <v>3</v>
      </c>
      <c r="E133" s="2">
        <v>21962.59</v>
      </c>
      <c r="F133" s="42"/>
      <c r="G133" s="43"/>
      <c r="H133" s="44"/>
      <c r="I133" s="44"/>
      <c r="J133" s="44"/>
      <c r="K133" s="44"/>
      <c r="L133" s="42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6"/>
      <c r="AM133" s="47"/>
      <c r="AN133" s="46"/>
      <c r="AO133" s="48"/>
      <c r="AP133" s="46"/>
      <c r="AQ133" s="49"/>
      <c r="AR133" s="50"/>
      <c r="AS133" s="51"/>
      <c r="AT133" s="52"/>
      <c r="AU133" s="20"/>
      <c r="AV133" s="21"/>
      <c r="AW133" s="53"/>
      <c r="AX133" s="20"/>
      <c r="AY133" s="9"/>
      <c r="AZ133" s="54"/>
      <c r="BA133" s="24"/>
      <c r="BB133" s="9"/>
      <c r="BC133" s="25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</row>
    <row r="134" spans="1:103" s="27" customFormat="1" ht="18" customHeight="1" x14ac:dyDescent="0.25">
      <c r="A134" s="7" t="s">
        <v>201</v>
      </c>
      <c r="B134" s="1" t="s">
        <v>202</v>
      </c>
      <c r="C134" s="1" t="s">
        <v>2</v>
      </c>
      <c r="D134" s="1" t="s">
        <v>3</v>
      </c>
      <c r="E134" s="2">
        <v>16117.270000000004</v>
      </c>
      <c r="F134" s="42"/>
      <c r="G134" s="43"/>
      <c r="H134" s="44"/>
      <c r="I134" s="44"/>
      <c r="J134" s="44"/>
      <c r="K134" s="44"/>
      <c r="L134" s="42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6"/>
      <c r="AM134" s="47"/>
      <c r="AN134" s="46"/>
      <c r="AO134" s="48"/>
      <c r="AP134" s="46"/>
      <c r="AQ134" s="49"/>
      <c r="AR134" s="50"/>
      <c r="AS134" s="51"/>
      <c r="AT134" s="52"/>
      <c r="AU134" s="20"/>
      <c r="AV134" s="21"/>
      <c r="AW134" s="53"/>
      <c r="AX134" s="20"/>
      <c r="AY134" s="9"/>
      <c r="AZ134" s="54"/>
      <c r="BA134" s="24"/>
      <c r="BB134" s="9"/>
      <c r="BC134" s="25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</row>
    <row r="135" spans="1:103" s="60" customFormat="1" ht="18" customHeight="1" x14ac:dyDescent="0.25">
      <c r="A135" s="7" t="s">
        <v>203</v>
      </c>
      <c r="B135" s="1" t="s">
        <v>176</v>
      </c>
      <c r="C135" s="1" t="s">
        <v>2</v>
      </c>
      <c r="D135" s="1" t="s">
        <v>3</v>
      </c>
      <c r="E135" s="2">
        <v>26214.370000000006</v>
      </c>
      <c r="F135" s="42"/>
      <c r="G135" s="43"/>
      <c r="H135" s="44"/>
      <c r="I135" s="44"/>
      <c r="J135" s="44"/>
      <c r="K135" s="44"/>
      <c r="L135" s="42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6"/>
      <c r="AM135" s="47"/>
      <c r="AN135" s="46"/>
      <c r="AO135" s="48"/>
      <c r="AP135" s="46"/>
      <c r="AQ135" s="49"/>
      <c r="AR135" s="50"/>
      <c r="AS135" s="51"/>
      <c r="AT135" s="52"/>
      <c r="AU135" s="20"/>
      <c r="AV135" s="21"/>
      <c r="AW135" s="53"/>
      <c r="AX135" s="20"/>
      <c r="AY135" s="9"/>
      <c r="AZ135" s="54"/>
      <c r="BA135" s="24"/>
      <c r="BB135" s="9"/>
      <c r="BC135" s="25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</row>
    <row r="136" spans="1:103" s="27" customFormat="1" ht="18" customHeight="1" x14ac:dyDescent="0.25">
      <c r="A136" s="7" t="s">
        <v>204</v>
      </c>
      <c r="B136" s="1" t="s">
        <v>66</v>
      </c>
      <c r="C136" s="1" t="s">
        <v>458</v>
      </c>
      <c r="D136" s="1" t="s">
        <v>205</v>
      </c>
      <c r="E136" s="2">
        <v>8717.36</v>
      </c>
      <c r="F136" s="42"/>
      <c r="G136" s="43"/>
      <c r="H136" s="44"/>
      <c r="I136" s="44"/>
      <c r="J136" s="44"/>
      <c r="K136" s="44"/>
      <c r="L136" s="42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6"/>
      <c r="AM136" s="47"/>
      <c r="AN136" s="46"/>
      <c r="AO136" s="48"/>
      <c r="AP136" s="46"/>
      <c r="AQ136" s="49"/>
      <c r="AR136" s="50"/>
      <c r="AS136" s="51"/>
      <c r="AT136" s="52"/>
      <c r="AU136" s="20"/>
      <c r="AV136" s="21"/>
      <c r="AW136" s="53"/>
      <c r="AX136" s="20"/>
      <c r="AY136" s="9"/>
      <c r="AZ136" s="54"/>
      <c r="BA136" s="24"/>
      <c r="BB136" s="9"/>
      <c r="BC136" s="25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</row>
    <row r="137" spans="1:103" s="27" customFormat="1" ht="18" customHeight="1" x14ac:dyDescent="0.25">
      <c r="A137" s="7" t="s">
        <v>206</v>
      </c>
      <c r="B137" s="1" t="s">
        <v>95</v>
      </c>
      <c r="C137" s="1" t="s">
        <v>2</v>
      </c>
      <c r="D137" s="1" t="s">
        <v>3</v>
      </c>
      <c r="E137" s="2">
        <v>18031.78</v>
      </c>
      <c r="F137" s="42"/>
      <c r="G137" s="43"/>
      <c r="H137" s="44"/>
      <c r="I137" s="44"/>
      <c r="J137" s="44"/>
      <c r="K137" s="44"/>
      <c r="L137" s="42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6"/>
      <c r="AM137" s="47"/>
      <c r="AN137" s="46"/>
      <c r="AO137" s="48"/>
      <c r="AP137" s="46"/>
      <c r="AQ137" s="49"/>
      <c r="AR137" s="50"/>
      <c r="AS137" s="51"/>
      <c r="AT137" s="52"/>
      <c r="AU137" s="20"/>
      <c r="AV137" s="21"/>
      <c r="AW137" s="53"/>
      <c r="AX137" s="20"/>
      <c r="AY137" s="9"/>
      <c r="AZ137" s="54"/>
      <c r="BA137" s="24"/>
      <c r="BB137" s="9"/>
      <c r="BC137" s="25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</row>
    <row r="138" spans="1:103" s="27" customFormat="1" ht="18" customHeight="1" x14ac:dyDescent="0.25">
      <c r="A138" s="7" t="s">
        <v>207</v>
      </c>
      <c r="B138" s="1" t="s">
        <v>208</v>
      </c>
      <c r="C138" s="1" t="s">
        <v>2</v>
      </c>
      <c r="D138" s="1" t="s">
        <v>3</v>
      </c>
      <c r="E138" s="2">
        <v>28196.219999999994</v>
      </c>
      <c r="F138" s="42"/>
      <c r="G138" s="43"/>
      <c r="H138" s="44"/>
      <c r="I138" s="44"/>
      <c r="J138" s="44"/>
      <c r="K138" s="44"/>
      <c r="L138" s="42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6"/>
      <c r="AM138" s="47"/>
      <c r="AN138" s="46"/>
      <c r="AO138" s="48"/>
      <c r="AP138" s="46"/>
      <c r="AQ138" s="49"/>
      <c r="AR138" s="50"/>
      <c r="AS138" s="51"/>
      <c r="AT138" s="52"/>
      <c r="AU138" s="20"/>
      <c r="AV138" s="21"/>
      <c r="AW138" s="53"/>
      <c r="AX138" s="20"/>
      <c r="AY138" s="9"/>
      <c r="AZ138" s="54"/>
      <c r="BA138" s="24"/>
      <c r="BB138" s="9"/>
      <c r="BC138" s="25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</row>
    <row r="139" spans="1:103" s="27" customFormat="1" ht="18" customHeight="1" x14ac:dyDescent="0.25">
      <c r="A139" s="7" t="s">
        <v>209</v>
      </c>
      <c r="B139" s="1" t="s">
        <v>210</v>
      </c>
      <c r="C139" s="1" t="s">
        <v>2</v>
      </c>
      <c r="D139" s="1" t="s">
        <v>3</v>
      </c>
      <c r="E139" s="2">
        <v>17421.04</v>
      </c>
      <c r="F139" s="42"/>
      <c r="G139" s="70"/>
      <c r="H139" s="71"/>
      <c r="I139" s="71"/>
      <c r="J139" s="44"/>
      <c r="K139" s="44"/>
      <c r="L139" s="42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6"/>
      <c r="AM139" s="47"/>
      <c r="AN139" s="46"/>
      <c r="AO139" s="48"/>
      <c r="AP139" s="46"/>
      <c r="AQ139" s="49"/>
      <c r="AR139" s="50"/>
      <c r="AS139" s="51"/>
      <c r="AT139" s="52"/>
      <c r="AU139" s="20"/>
      <c r="AV139" s="21"/>
      <c r="AW139" s="53"/>
      <c r="AX139" s="20"/>
      <c r="AY139" s="9"/>
      <c r="AZ139" s="54"/>
      <c r="BA139" s="24"/>
      <c r="BB139" s="9"/>
      <c r="BC139" s="25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</row>
    <row r="140" spans="1:103" s="27" customFormat="1" ht="18" customHeight="1" x14ac:dyDescent="0.25">
      <c r="A140" s="7" t="s">
        <v>211</v>
      </c>
      <c r="B140" s="1" t="s">
        <v>212</v>
      </c>
      <c r="C140" s="1" t="s">
        <v>2</v>
      </c>
      <c r="D140" s="1" t="s">
        <v>3</v>
      </c>
      <c r="E140" s="2">
        <v>39784.03</v>
      </c>
      <c r="F140" s="42"/>
      <c r="G140" s="70"/>
      <c r="H140" s="71"/>
      <c r="I140" s="71"/>
      <c r="J140" s="44"/>
      <c r="K140" s="44"/>
      <c r="L140" s="42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6"/>
      <c r="AM140" s="47"/>
      <c r="AN140" s="46"/>
      <c r="AO140" s="48"/>
      <c r="AP140" s="46"/>
      <c r="AQ140" s="49"/>
      <c r="AR140" s="50"/>
      <c r="AS140" s="51"/>
      <c r="AT140" s="52"/>
      <c r="AU140" s="20"/>
      <c r="AV140" s="21"/>
      <c r="AW140" s="53"/>
      <c r="AX140" s="20"/>
      <c r="AY140" s="9"/>
      <c r="AZ140" s="54"/>
      <c r="BA140" s="24"/>
      <c r="BB140" s="9"/>
      <c r="BC140" s="25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</row>
    <row r="141" spans="1:103" s="27" customFormat="1" ht="18" customHeight="1" x14ac:dyDescent="0.25">
      <c r="A141" s="7" t="s">
        <v>213</v>
      </c>
      <c r="B141" s="1" t="s">
        <v>214</v>
      </c>
      <c r="C141" s="1" t="s">
        <v>2</v>
      </c>
      <c r="D141" s="1" t="s">
        <v>3</v>
      </c>
      <c r="E141" s="2">
        <v>25848.290000000008</v>
      </c>
      <c r="F141" s="42"/>
      <c r="G141" s="70"/>
      <c r="H141" s="71"/>
      <c r="I141" s="71"/>
      <c r="J141" s="44"/>
      <c r="K141" s="44"/>
      <c r="L141" s="42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6"/>
      <c r="AM141" s="47"/>
      <c r="AN141" s="46"/>
      <c r="AO141" s="48"/>
      <c r="AP141" s="46"/>
      <c r="AQ141" s="49"/>
      <c r="AR141" s="50"/>
      <c r="AS141" s="51"/>
      <c r="AT141" s="52"/>
      <c r="AU141" s="20"/>
      <c r="AV141" s="21"/>
      <c r="AW141" s="53"/>
      <c r="AX141" s="20"/>
      <c r="AY141" s="9"/>
      <c r="AZ141" s="54"/>
      <c r="BA141" s="24"/>
      <c r="BB141" s="9"/>
      <c r="BC141" s="25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</row>
    <row r="142" spans="1:103" s="27" customFormat="1" ht="18" customHeight="1" x14ac:dyDescent="0.25">
      <c r="A142" s="7" t="s">
        <v>215</v>
      </c>
      <c r="B142" s="1" t="s">
        <v>216</v>
      </c>
      <c r="C142" s="1" t="s">
        <v>2</v>
      </c>
      <c r="D142" s="1" t="s">
        <v>3</v>
      </c>
      <c r="E142" s="2">
        <v>16626.09</v>
      </c>
      <c r="F142" s="42"/>
      <c r="G142" s="70"/>
      <c r="H142" s="71"/>
      <c r="I142" s="71"/>
      <c r="J142" s="44"/>
      <c r="K142" s="44"/>
      <c r="L142" s="42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6"/>
      <c r="AM142" s="47"/>
      <c r="AN142" s="46"/>
      <c r="AO142" s="48"/>
      <c r="AP142" s="46"/>
      <c r="AQ142" s="49"/>
      <c r="AR142" s="50"/>
      <c r="AS142" s="51"/>
      <c r="AT142" s="52"/>
      <c r="AU142" s="20"/>
      <c r="AV142" s="21"/>
      <c r="AW142" s="53"/>
      <c r="AX142" s="20"/>
      <c r="AY142" s="9"/>
      <c r="AZ142" s="54"/>
      <c r="BA142" s="24"/>
      <c r="BB142" s="9"/>
      <c r="BC142" s="25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</row>
    <row r="143" spans="1:103" s="27" customFormat="1" ht="18" customHeight="1" x14ac:dyDescent="0.25">
      <c r="A143" s="7" t="s">
        <v>217</v>
      </c>
      <c r="B143" s="1" t="s">
        <v>218</v>
      </c>
      <c r="C143" s="1" t="s">
        <v>2</v>
      </c>
      <c r="D143" s="1" t="s">
        <v>3</v>
      </c>
      <c r="E143" s="2">
        <v>21966.879999999994</v>
      </c>
      <c r="F143" s="42"/>
      <c r="G143" s="43"/>
      <c r="H143" s="44"/>
      <c r="I143" s="44"/>
      <c r="J143" s="44"/>
      <c r="K143" s="44"/>
      <c r="L143" s="42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6"/>
      <c r="AM143" s="47"/>
      <c r="AN143" s="46"/>
      <c r="AO143" s="48"/>
      <c r="AP143" s="46"/>
      <c r="AQ143" s="49"/>
      <c r="AR143" s="50"/>
      <c r="AS143" s="49"/>
      <c r="AT143" s="50"/>
      <c r="AU143" s="20"/>
      <c r="AV143" s="21"/>
      <c r="AW143" s="53"/>
      <c r="AX143" s="20"/>
      <c r="AY143" s="9"/>
      <c r="AZ143" s="54"/>
      <c r="BA143" s="24"/>
      <c r="BB143" s="9"/>
      <c r="BC143" s="25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</row>
    <row r="144" spans="1:103" s="27" customFormat="1" ht="18" customHeight="1" x14ac:dyDescent="0.25">
      <c r="A144" s="7" t="s">
        <v>219</v>
      </c>
      <c r="B144" s="1" t="s">
        <v>5</v>
      </c>
      <c r="C144" s="1" t="s">
        <v>2</v>
      </c>
      <c r="D144" s="1" t="s">
        <v>3</v>
      </c>
      <c r="E144" s="2">
        <v>27287.520000000008</v>
      </c>
      <c r="F144" s="42"/>
      <c r="G144" s="43"/>
      <c r="H144" s="44"/>
      <c r="I144" s="44"/>
      <c r="J144" s="44"/>
      <c r="K144" s="44"/>
      <c r="L144" s="42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6"/>
      <c r="AM144" s="47"/>
      <c r="AN144" s="46"/>
      <c r="AO144" s="48"/>
      <c r="AP144" s="46"/>
      <c r="AQ144" s="49"/>
      <c r="AR144" s="50"/>
      <c r="AS144" s="49"/>
      <c r="AT144" s="50"/>
      <c r="AU144" s="20"/>
      <c r="AV144" s="21"/>
      <c r="AW144" s="53"/>
      <c r="AX144" s="20"/>
      <c r="AY144" s="9"/>
      <c r="AZ144" s="54"/>
      <c r="BA144" s="24"/>
      <c r="BB144" s="9"/>
      <c r="BC144" s="25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</row>
    <row r="145" spans="1:103" s="27" customFormat="1" ht="18" customHeight="1" x14ac:dyDescent="0.25">
      <c r="A145" s="7" t="s">
        <v>220</v>
      </c>
      <c r="B145" s="1" t="s">
        <v>9</v>
      </c>
      <c r="C145" s="1" t="s">
        <v>2</v>
      </c>
      <c r="D145" s="1" t="s">
        <v>3</v>
      </c>
      <c r="E145" s="2">
        <v>14057.029999999995</v>
      </c>
      <c r="F145" s="42"/>
      <c r="G145" s="43"/>
      <c r="H145" s="44"/>
      <c r="I145" s="44"/>
      <c r="J145" s="44"/>
      <c r="K145" s="44"/>
      <c r="L145" s="42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6"/>
      <c r="AM145" s="47"/>
      <c r="AN145" s="46"/>
      <c r="AO145" s="48"/>
      <c r="AP145" s="46"/>
      <c r="AQ145" s="49"/>
      <c r="AR145" s="50"/>
      <c r="AS145" s="49"/>
      <c r="AT145" s="50"/>
      <c r="AU145" s="20"/>
      <c r="AV145" s="21"/>
      <c r="AW145" s="53"/>
      <c r="AX145" s="20"/>
      <c r="AY145" s="9"/>
      <c r="AZ145" s="54"/>
      <c r="BA145" s="24"/>
      <c r="BB145" s="9"/>
      <c r="BC145" s="25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</row>
    <row r="146" spans="1:103" s="27" customFormat="1" ht="18" customHeight="1" x14ac:dyDescent="0.25">
      <c r="A146" s="7" t="s">
        <v>221</v>
      </c>
      <c r="B146" s="1" t="s">
        <v>66</v>
      </c>
      <c r="C146" s="1" t="s">
        <v>458</v>
      </c>
      <c r="D146" s="1" t="s">
        <v>205</v>
      </c>
      <c r="E146" s="2">
        <v>6823.829999999999</v>
      </c>
      <c r="F146" s="42"/>
      <c r="G146" s="43"/>
      <c r="H146" s="44"/>
      <c r="I146" s="44"/>
      <c r="J146" s="44"/>
      <c r="K146" s="44"/>
      <c r="L146" s="42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6"/>
      <c r="AM146" s="47"/>
      <c r="AN146" s="46"/>
      <c r="AO146" s="48"/>
      <c r="AP146" s="46"/>
      <c r="AQ146" s="49"/>
      <c r="AR146" s="50"/>
      <c r="AS146" s="49"/>
      <c r="AT146" s="50"/>
      <c r="AU146" s="20"/>
      <c r="AV146" s="21"/>
      <c r="AW146" s="53"/>
      <c r="AX146" s="20"/>
      <c r="AY146" s="9"/>
      <c r="AZ146" s="54"/>
      <c r="BA146" s="24"/>
      <c r="BB146" s="9"/>
      <c r="BC146" s="25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</row>
    <row r="147" spans="1:103" s="72" customFormat="1" ht="18" customHeight="1" x14ac:dyDescent="0.25">
      <c r="A147" s="7" t="s">
        <v>222</v>
      </c>
      <c r="B147" s="1" t="s">
        <v>223</v>
      </c>
      <c r="C147" s="1" t="s">
        <v>2</v>
      </c>
      <c r="D147" s="1" t="s">
        <v>3</v>
      </c>
      <c r="E147" s="2">
        <v>63796.849999999984</v>
      </c>
      <c r="F147" s="73"/>
      <c r="G147" s="71"/>
      <c r="H147" s="71"/>
      <c r="I147" s="71"/>
      <c r="J147" s="71"/>
      <c r="K147" s="71"/>
      <c r="L147" s="73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5"/>
      <c r="AM147" s="76"/>
      <c r="AN147" s="75"/>
      <c r="AO147" s="77"/>
      <c r="AP147" s="75"/>
      <c r="AQ147" s="51"/>
      <c r="AR147" s="52"/>
      <c r="AS147" s="52"/>
      <c r="AT147" s="56"/>
      <c r="AU147" s="78"/>
      <c r="AV147" s="79"/>
      <c r="AW147" s="80"/>
      <c r="AX147" s="78"/>
      <c r="AY147" s="62"/>
      <c r="AZ147" s="81"/>
      <c r="BA147" s="82"/>
      <c r="BB147" s="62"/>
      <c r="BC147" s="25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27" customFormat="1" ht="18" customHeight="1" x14ac:dyDescent="0.25">
      <c r="A148" s="7" t="s">
        <v>224</v>
      </c>
      <c r="B148" s="1" t="s">
        <v>74</v>
      </c>
      <c r="C148" s="1" t="s">
        <v>2</v>
      </c>
      <c r="D148" s="1" t="s">
        <v>3</v>
      </c>
      <c r="E148" s="2">
        <v>21346.520000000008</v>
      </c>
      <c r="F148" s="45"/>
      <c r="G148" s="44"/>
      <c r="H148" s="44"/>
      <c r="I148" s="44"/>
      <c r="J148" s="44"/>
      <c r="K148" s="44"/>
      <c r="L148" s="45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6"/>
      <c r="AM148" s="34"/>
      <c r="AN148" s="46"/>
      <c r="AO148" s="31"/>
      <c r="AP148" s="9"/>
      <c r="AQ148" s="49"/>
      <c r="AR148" s="49"/>
      <c r="AS148" s="51"/>
      <c r="AT148" s="64"/>
      <c r="AU148" s="65"/>
      <c r="AV148" s="44"/>
      <c r="AW148" s="44"/>
      <c r="AX148" s="65"/>
      <c r="AY148" s="9"/>
      <c r="AZ148" s="44"/>
      <c r="BA148" s="44"/>
      <c r="BB148" s="44"/>
      <c r="BC148" s="25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</row>
    <row r="149" spans="1:103" s="27" customFormat="1" ht="18" customHeight="1" x14ac:dyDescent="0.25">
      <c r="A149" s="7" t="s">
        <v>225</v>
      </c>
      <c r="B149" s="1" t="s">
        <v>42</v>
      </c>
      <c r="C149" s="1" t="s">
        <v>2</v>
      </c>
      <c r="D149" s="1" t="s">
        <v>3</v>
      </c>
      <c r="E149" s="2">
        <v>17178.07</v>
      </c>
      <c r="F149" s="66"/>
      <c r="G149" s="44"/>
      <c r="H149" s="44"/>
      <c r="I149" s="44"/>
      <c r="J149" s="44"/>
      <c r="K149" s="44"/>
      <c r="L149" s="66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9"/>
      <c r="AM149" s="34"/>
      <c r="AN149" s="9"/>
      <c r="AO149" s="31"/>
      <c r="AP149" s="9"/>
      <c r="AQ149" s="36"/>
      <c r="AR149" s="36"/>
      <c r="AS149" s="36"/>
      <c r="AT149" s="37"/>
      <c r="AU149" s="67"/>
      <c r="AV149" s="68"/>
      <c r="AW149" s="62"/>
      <c r="AX149" s="67"/>
      <c r="AY149" s="9"/>
      <c r="AZ149" s="62"/>
      <c r="BA149" s="69"/>
      <c r="BB149" s="9"/>
      <c r="BC149" s="25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</row>
    <row r="150" spans="1:103" s="40" customFormat="1" ht="18" customHeight="1" x14ac:dyDescent="0.25">
      <c r="A150" s="7" t="s">
        <v>226</v>
      </c>
      <c r="B150" s="1" t="s">
        <v>227</v>
      </c>
      <c r="C150" s="1" t="s">
        <v>2</v>
      </c>
      <c r="D150" s="1" t="s">
        <v>3</v>
      </c>
      <c r="E150" s="2">
        <v>20823.200000000004</v>
      </c>
      <c r="F150" s="33"/>
      <c r="G150" s="9"/>
      <c r="H150" s="9"/>
      <c r="I150" s="9"/>
      <c r="J150" s="9"/>
      <c r="K150" s="9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9"/>
      <c r="AM150" s="34"/>
      <c r="AN150" s="9"/>
      <c r="AO150" s="31"/>
      <c r="AP150" s="9"/>
      <c r="AQ150" s="35"/>
      <c r="AR150" s="35"/>
      <c r="AS150" s="36"/>
      <c r="AT150" s="37"/>
      <c r="AU150" s="38"/>
      <c r="AV150" s="61"/>
      <c r="AW150" s="61"/>
      <c r="AX150" s="38"/>
      <c r="AY150" s="9"/>
      <c r="AZ150" s="61"/>
      <c r="BA150" s="61"/>
      <c r="BB150" s="61"/>
      <c r="BC150" s="25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83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</row>
    <row r="151" spans="1:103" s="27" customFormat="1" ht="18" customHeight="1" x14ac:dyDescent="0.25">
      <c r="A151" s="7" t="s">
        <v>228</v>
      </c>
      <c r="B151" s="1" t="s">
        <v>218</v>
      </c>
      <c r="C151" s="1" t="s">
        <v>452</v>
      </c>
      <c r="D151" s="1" t="s">
        <v>3</v>
      </c>
      <c r="E151" s="2">
        <v>3411.9700000000003</v>
      </c>
      <c r="F151" s="66"/>
      <c r="G151" s="9"/>
      <c r="H151" s="9"/>
      <c r="I151" s="9"/>
      <c r="J151" s="9"/>
      <c r="K151" s="9"/>
      <c r="L151" s="66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9"/>
      <c r="AM151" s="34"/>
      <c r="AN151" s="9"/>
      <c r="AO151" s="31"/>
      <c r="AP151" s="9"/>
      <c r="AQ151" s="36"/>
      <c r="AR151" s="36"/>
      <c r="AS151" s="36"/>
      <c r="AT151" s="37"/>
      <c r="AU151" s="67"/>
      <c r="AV151" s="68"/>
      <c r="AW151" s="62"/>
      <c r="AX151" s="67"/>
      <c r="AY151" s="9"/>
      <c r="AZ151" s="62"/>
      <c r="BA151" s="69"/>
      <c r="BB151" s="9"/>
      <c r="BC151" s="25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</row>
    <row r="152" spans="1:103" s="27" customFormat="1" ht="18" customHeight="1" x14ac:dyDescent="0.25">
      <c r="A152" s="7" t="s">
        <v>229</v>
      </c>
      <c r="B152" s="1" t="s">
        <v>136</v>
      </c>
      <c r="C152" s="1" t="s">
        <v>2</v>
      </c>
      <c r="D152" s="1" t="s">
        <v>3</v>
      </c>
      <c r="E152" s="2">
        <v>13363.869999999999</v>
      </c>
      <c r="F152" s="42"/>
      <c r="G152" s="43"/>
      <c r="H152" s="44"/>
      <c r="I152" s="44"/>
      <c r="J152" s="44"/>
      <c r="K152" s="44"/>
      <c r="L152" s="42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6"/>
      <c r="AM152" s="47"/>
      <c r="AN152" s="46"/>
      <c r="AO152" s="48"/>
      <c r="AP152" s="46"/>
      <c r="AQ152" s="49"/>
      <c r="AR152" s="50"/>
      <c r="AS152" s="49"/>
      <c r="AT152" s="50"/>
      <c r="AU152" s="20"/>
      <c r="AV152" s="21"/>
      <c r="AW152" s="53"/>
      <c r="AX152" s="20"/>
      <c r="AY152" s="9"/>
      <c r="AZ152" s="54"/>
      <c r="BA152" s="24"/>
      <c r="BB152" s="9"/>
      <c r="BC152" s="25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</row>
    <row r="153" spans="1:103" s="27" customFormat="1" ht="18" customHeight="1" x14ac:dyDescent="0.25">
      <c r="A153" s="7" t="s">
        <v>230</v>
      </c>
      <c r="B153" s="1" t="s">
        <v>231</v>
      </c>
      <c r="C153" s="1" t="s">
        <v>2</v>
      </c>
      <c r="D153" s="1" t="s">
        <v>3</v>
      </c>
      <c r="E153" s="2">
        <v>18369</v>
      </c>
      <c r="F153" s="42"/>
      <c r="G153" s="43"/>
      <c r="H153" s="44"/>
      <c r="I153" s="44"/>
      <c r="J153" s="44"/>
      <c r="K153" s="44"/>
      <c r="L153" s="42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6"/>
      <c r="AM153" s="47"/>
      <c r="AN153" s="46"/>
      <c r="AO153" s="48"/>
      <c r="AP153" s="46"/>
      <c r="AQ153" s="49"/>
      <c r="AR153" s="50"/>
      <c r="AS153" s="51"/>
      <c r="AT153" s="52"/>
      <c r="AU153" s="20"/>
      <c r="AV153" s="21"/>
      <c r="AW153" s="53"/>
      <c r="AX153" s="20"/>
      <c r="AY153" s="9"/>
      <c r="AZ153" s="54"/>
      <c r="BA153" s="24"/>
      <c r="BB153" s="9"/>
      <c r="BC153" s="25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</row>
    <row r="154" spans="1:103" s="27" customFormat="1" ht="18" customHeight="1" x14ac:dyDescent="0.25">
      <c r="A154" s="7" t="s">
        <v>232</v>
      </c>
      <c r="B154" s="1" t="s">
        <v>112</v>
      </c>
      <c r="C154" s="1" t="s">
        <v>2</v>
      </c>
      <c r="D154" s="1" t="s">
        <v>3</v>
      </c>
      <c r="E154" s="2">
        <v>23268.569999999996</v>
      </c>
      <c r="F154" s="42"/>
      <c r="G154" s="43"/>
      <c r="H154" s="44"/>
      <c r="I154" s="44"/>
      <c r="J154" s="44"/>
      <c r="K154" s="44"/>
      <c r="L154" s="42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6"/>
      <c r="AM154" s="47"/>
      <c r="AN154" s="46"/>
      <c r="AO154" s="48"/>
      <c r="AP154" s="46"/>
      <c r="AQ154" s="49"/>
      <c r="AR154" s="50"/>
      <c r="AS154" s="51"/>
      <c r="AT154" s="52"/>
      <c r="AU154" s="20"/>
      <c r="AV154" s="21"/>
      <c r="AW154" s="53"/>
      <c r="AX154" s="20"/>
      <c r="AY154" s="9"/>
      <c r="AZ154" s="54"/>
      <c r="BA154" s="24"/>
      <c r="BB154" s="9"/>
      <c r="BC154" s="25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</row>
    <row r="155" spans="1:103" s="27" customFormat="1" ht="18" customHeight="1" x14ac:dyDescent="0.25">
      <c r="A155" s="7" t="s">
        <v>233</v>
      </c>
      <c r="B155" s="1" t="s">
        <v>234</v>
      </c>
      <c r="C155" s="1" t="s">
        <v>2</v>
      </c>
      <c r="D155" s="1" t="s">
        <v>3</v>
      </c>
      <c r="E155" s="2">
        <v>46877.349999999991</v>
      </c>
      <c r="F155" s="42"/>
      <c r="G155" s="43"/>
      <c r="H155" s="44"/>
      <c r="I155" s="44"/>
      <c r="J155" s="44"/>
      <c r="K155" s="44"/>
      <c r="L155" s="42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6"/>
      <c r="AM155" s="47"/>
      <c r="AN155" s="46"/>
      <c r="AO155" s="48"/>
      <c r="AP155" s="46"/>
      <c r="AQ155" s="49"/>
      <c r="AR155" s="50"/>
      <c r="AS155" s="51"/>
      <c r="AT155" s="52"/>
      <c r="AU155" s="20"/>
      <c r="AV155" s="21"/>
      <c r="AW155" s="53"/>
      <c r="AX155" s="20"/>
      <c r="AY155" s="9"/>
      <c r="AZ155" s="54"/>
      <c r="BA155" s="24"/>
      <c r="BB155" s="9"/>
      <c r="BC155" s="25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</row>
    <row r="156" spans="1:103" s="27" customFormat="1" ht="18" customHeight="1" x14ac:dyDescent="0.25">
      <c r="A156" s="7" t="s">
        <v>235</v>
      </c>
      <c r="B156" s="1" t="s">
        <v>236</v>
      </c>
      <c r="C156" s="1" t="s">
        <v>2</v>
      </c>
      <c r="D156" s="1" t="s">
        <v>3</v>
      </c>
      <c r="E156" s="2">
        <v>23522.719999999998</v>
      </c>
      <c r="F156" s="42"/>
      <c r="G156" s="43"/>
      <c r="H156" s="44"/>
      <c r="I156" s="44"/>
      <c r="J156" s="44"/>
      <c r="K156" s="44"/>
      <c r="L156" s="42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6"/>
      <c r="AM156" s="47"/>
      <c r="AN156" s="46"/>
      <c r="AO156" s="48"/>
      <c r="AP156" s="46"/>
      <c r="AQ156" s="49"/>
      <c r="AR156" s="50"/>
      <c r="AS156" s="51"/>
      <c r="AT156" s="52"/>
      <c r="AU156" s="20"/>
      <c r="AV156" s="21"/>
      <c r="AW156" s="53"/>
      <c r="AX156" s="20"/>
      <c r="AY156" s="9"/>
      <c r="AZ156" s="54"/>
      <c r="BA156" s="24"/>
      <c r="BB156" s="9"/>
      <c r="BC156" s="25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</row>
    <row r="157" spans="1:103" s="27" customFormat="1" ht="18" customHeight="1" x14ac:dyDescent="0.25">
      <c r="A157" s="7" t="s">
        <v>237</v>
      </c>
      <c r="B157" s="1" t="s">
        <v>218</v>
      </c>
      <c r="C157" s="1" t="s">
        <v>2</v>
      </c>
      <c r="D157" s="1" t="s">
        <v>3</v>
      </c>
      <c r="E157" s="2">
        <v>15264.729999999996</v>
      </c>
      <c r="F157" s="42"/>
      <c r="G157" s="43"/>
      <c r="H157" s="44"/>
      <c r="I157" s="44"/>
      <c r="J157" s="44"/>
      <c r="K157" s="44"/>
      <c r="L157" s="42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6"/>
      <c r="AM157" s="47"/>
      <c r="AN157" s="46"/>
      <c r="AO157" s="48"/>
      <c r="AP157" s="46"/>
      <c r="AQ157" s="49"/>
      <c r="AR157" s="50"/>
      <c r="AS157" s="51"/>
      <c r="AT157" s="52"/>
      <c r="AU157" s="20"/>
      <c r="AV157" s="21"/>
      <c r="AW157" s="53"/>
      <c r="AX157" s="20"/>
      <c r="AY157" s="9"/>
      <c r="AZ157" s="54"/>
      <c r="BA157" s="24"/>
      <c r="BB157" s="9"/>
      <c r="BC157" s="25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</row>
    <row r="158" spans="1:103" s="27" customFormat="1" ht="18" customHeight="1" x14ac:dyDescent="0.25">
      <c r="A158" s="7" t="s">
        <v>238</v>
      </c>
      <c r="B158" s="1" t="s">
        <v>239</v>
      </c>
      <c r="C158" s="1" t="s">
        <v>2</v>
      </c>
      <c r="D158" s="1" t="s">
        <v>3</v>
      </c>
      <c r="E158" s="2">
        <v>29231.930000000004</v>
      </c>
      <c r="F158" s="42"/>
      <c r="G158" s="43"/>
      <c r="H158" s="44"/>
      <c r="I158" s="44"/>
      <c r="J158" s="44"/>
      <c r="K158" s="44"/>
      <c r="L158" s="42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6"/>
      <c r="AM158" s="47"/>
      <c r="AN158" s="46"/>
      <c r="AO158" s="48"/>
      <c r="AP158" s="46"/>
      <c r="AQ158" s="49"/>
      <c r="AR158" s="50"/>
      <c r="AS158" s="51"/>
      <c r="AT158" s="52"/>
      <c r="AU158" s="20"/>
      <c r="AV158" s="21"/>
      <c r="AW158" s="53"/>
      <c r="AX158" s="20"/>
      <c r="AY158" s="9"/>
      <c r="AZ158" s="54"/>
      <c r="BA158" s="24"/>
      <c r="BB158" s="9"/>
      <c r="BC158" s="25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</row>
    <row r="159" spans="1:103" s="27" customFormat="1" ht="18" customHeight="1" x14ac:dyDescent="0.25">
      <c r="A159" s="7" t="s">
        <v>240</v>
      </c>
      <c r="B159" s="1" t="s">
        <v>36</v>
      </c>
      <c r="C159" s="1" t="s">
        <v>2</v>
      </c>
      <c r="D159" s="1" t="s">
        <v>3</v>
      </c>
      <c r="E159" s="2">
        <v>26754.780000000006</v>
      </c>
      <c r="F159" s="42"/>
      <c r="G159" s="43"/>
      <c r="H159" s="44"/>
      <c r="I159" s="44"/>
      <c r="J159" s="44"/>
      <c r="K159" s="44"/>
      <c r="L159" s="42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6"/>
      <c r="AM159" s="47"/>
      <c r="AN159" s="46"/>
      <c r="AO159" s="48"/>
      <c r="AP159" s="46"/>
      <c r="AQ159" s="49"/>
      <c r="AR159" s="50"/>
      <c r="AS159" s="51"/>
      <c r="AT159" s="52"/>
      <c r="AU159" s="20"/>
      <c r="AV159" s="21"/>
      <c r="AW159" s="53"/>
      <c r="AX159" s="20"/>
      <c r="AY159" s="9"/>
      <c r="AZ159" s="54"/>
      <c r="BA159" s="24"/>
      <c r="BB159" s="9"/>
      <c r="BC159" s="25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</row>
    <row r="160" spans="1:103" s="27" customFormat="1" ht="18" customHeight="1" x14ac:dyDescent="0.25">
      <c r="A160" s="7" t="s">
        <v>241</v>
      </c>
      <c r="B160" s="1" t="s">
        <v>242</v>
      </c>
      <c r="C160" s="1" t="s">
        <v>2</v>
      </c>
      <c r="D160" s="1" t="s">
        <v>3</v>
      </c>
      <c r="E160" s="2">
        <v>35620.130000000012</v>
      </c>
      <c r="F160" s="42"/>
      <c r="G160" s="43"/>
      <c r="H160" s="44"/>
      <c r="I160" s="44"/>
      <c r="J160" s="44"/>
      <c r="K160" s="44"/>
      <c r="L160" s="42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6"/>
      <c r="AM160" s="47"/>
      <c r="AN160" s="46"/>
      <c r="AO160" s="48"/>
      <c r="AP160" s="46"/>
      <c r="AQ160" s="49"/>
      <c r="AR160" s="50"/>
      <c r="AS160" s="51"/>
      <c r="AT160" s="52"/>
      <c r="AU160" s="20"/>
      <c r="AV160" s="21"/>
      <c r="AW160" s="53"/>
      <c r="AX160" s="20"/>
      <c r="AY160" s="9"/>
      <c r="AZ160" s="54"/>
      <c r="BA160" s="24"/>
      <c r="BB160" s="9"/>
      <c r="BC160" s="25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</row>
    <row r="161" spans="1:103" s="27" customFormat="1" ht="18" customHeight="1" x14ac:dyDescent="0.25">
      <c r="A161" s="7" t="s">
        <v>243</v>
      </c>
      <c r="B161" s="1" t="s">
        <v>95</v>
      </c>
      <c r="C161" s="1" t="s">
        <v>2</v>
      </c>
      <c r="D161" s="1" t="s">
        <v>3</v>
      </c>
      <c r="E161" s="2">
        <v>18552.04</v>
      </c>
      <c r="F161" s="42"/>
      <c r="G161" s="43"/>
      <c r="H161" s="44"/>
      <c r="I161" s="44"/>
      <c r="J161" s="44"/>
      <c r="K161" s="44"/>
      <c r="L161" s="42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6"/>
      <c r="AM161" s="47"/>
      <c r="AN161" s="46"/>
      <c r="AO161" s="48"/>
      <c r="AP161" s="46"/>
      <c r="AQ161" s="49"/>
      <c r="AR161" s="50"/>
      <c r="AS161" s="51"/>
      <c r="AT161" s="52"/>
      <c r="AU161" s="20"/>
      <c r="AV161" s="21"/>
      <c r="AW161" s="53"/>
      <c r="AX161" s="20"/>
      <c r="AY161" s="9"/>
      <c r="AZ161" s="54"/>
      <c r="BA161" s="24"/>
      <c r="BB161" s="9"/>
      <c r="BC161" s="25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</row>
    <row r="162" spans="1:103" s="27" customFormat="1" ht="18" customHeight="1" x14ac:dyDescent="0.25">
      <c r="A162" s="7" t="s">
        <v>244</v>
      </c>
      <c r="B162" s="1" t="s">
        <v>245</v>
      </c>
      <c r="C162" s="1" t="s">
        <v>2</v>
      </c>
      <c r="D162" s="1" t="s">
        <v>3</v>
      </c>
      <c r="E162" s="2">
        <v>57598.580000000016</v>
      </c>
      <c r="F162" s="42"/>
      <c r="G162" s="43"/>
      <c r="H162" s="44"/>
      <c r="I162" s="44"/>
      <c r="J162" s="44"/>
      <c r="K162" s="44"/>
      <c r="L162" s="42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6"/>
      <c r="AM162" s="47"/>
      <c r="AN162" s="46"/>
      <c r="AO162" s="48"/>
      <c r="AP162" s="46"/>
      <c r="AQ162" s="49"/>
      <c r="AR162" s="50"/>
      <c r="AS162" s="51"/>
      <c r="AT162" s="52"/>
      <c r="AU162" s="20"/>
      <c r="AV162" s="21"/>
      <c r="AW162" s="53"/>
      <c r="AX162" s="20"/>
      <c r="AY162" s="9"/>
      <c r="AZ162" s="54"/>
      <c r="BA162" s="24"/>
      <c r="BB162" s="9"/>
      <c r="BC162" s="25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</row>
    <row r="163" spans="1:103" s="27" customFormat="1" ht="18" customHeight="1" x14ac:dyDescent="0.25">
      <c r="A163" s="7" t="s">
        <v>246</v>
      </c>
      <c r="B163" s="1" t="s">
        <v>247</v>
      </c>
      <c r="C163" s="1" t="s">
        <v>2</v>
      </c>
      <c r="D163" s="1" t="s">
        <v>3</v>
      </c>
      <c r="E163" s="2">
        <v>51922.130000000019</v>
      </c>
      <c r="F163" s="42"/>
      <c r="G163" s="43"/>
      <c r="H163" s="44"/>
      <c r="I163" s="44"/>
      <c r="J163" s="44"/>
      <c r="K163" s="44"/>
      <c r="L163" s="42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6"/>
      <c r="AM163" s="47"/>
      <c r="AN163" s="46"/>
      <c r="AO163" s="48"/>
      <c r="AP163" s="46"/>
      <c r="AQ163" s="49"/>
      <c r="AR163" s="50"/>
      <c r="AS163" s="51"/>
      <c r="AT163" s="52"/>
      <c r="AU163" s="20"/>
      <c r="AV163" s="21"/>
      <c r="AW163" s="53"/>
      <c r="AX163" s="20"/>
      <c r="AY163" s="9"/>
      <c r="AZ163" s="54"/>
      <c r="BA163" s="24"/>
      <c r="BB163" s="9"/>
      <c r="BC163" s="25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</row>
    <row r="164" spans="1:103" s="27" customFormat="1" ht="18" customHeight="1" x14ac:dyDescent="0.25">
      <c r="A164" s="7" t="s">
        <v>248</v>
      </c>
      <c r="B164" s="1" t="s">
        <v>14</v>
      </c>
      <c r="C164" s="1" t="s">
        <v>2</v>
      </c>
      <c r="D164" s="1" t="s">
        <v>3</v>
      </c>
      <c r="E164" s="2">
        <v>28089.100000000006</v>
      </c>
      <c r="F164" s="42"/>
      <c r="G164" s="43"/>
      <c r="H164" s="44"/>
      <c r="I164" s="44"/>
      <c r="J164" s="44"/>
      <c r="K164" s="44"/>
      <c r="L164" s="42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6"/>
      <c r="AM164" s="47"/>
      <c r="AN164" s="46"/>
      <c r="AO164" s="48"/>
      <c r="AP164" s="46"/>
      <c r="AQ164" s="49"/>
      <c r="AR164" s="50"/>
      <c r="AS164" s="51"/>
      <c r="AT164" s="52"/>
      <c r="AU164" s="20"/>
      <c r="AV164" s="21"/>
      <c r="AW164" s="53"/>
      <c r="AX164" s="20"/>
      <c r="AY164" s="9"/>
      <c r="AZ164" s="54"/>
      <c r="BA164" s="24"/>
      <c r="BB164" s="9"/>
      <c r="BC164" s="25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</row>
    <row r="165" spans="1:103" s="27" customFormat="1" ht="18" customHeight="1" x14ac:dyDescent="0.25">
      <c r="A165" s="7" t="s">
        <v>249</v>
      </c>
      <c r="B165" s="1" t="s">
        <v>250</v>
      </c>
      <c r="C165" s="1" t="s">
        <v>2</v>
      </c>
      <c r="D165" s="1" t="s">
        <v>3</v>
      </c>
      <c r="E165" s="2">
        <v>46992.400000000009</v>
      </c>
      <c r="F165" s="42"/>
      <c r="G165" s="43"/>
      <c r="H165" s="44"/>
      <c r="I165" s="44"/>
      <c r="J165" s="44"/>
      <c r="K165" s="44"/>
      <c r="L165" s="42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6"/>
      <c r="AM165" s="47"/>
      <c r="AN165" s="46"/>
      <c r="AO165" s="48"/>
      <c r="AP165" s="46"/>
      <c r="AQ165" s="49"/>
      <c r="AR165" s="50"/>
      <c r="AS165" s="51"/>
      <c r="AT165" s="52"/>
      <c r="AU165" s="20"/>
      <c r="AV165" s="21"/>
      <c r="AW165" s="53"/>
      <c r="AX165" s="20"/>
      <c r="AY165" s="9"/>
      <c r="AZ165" s="54"/>
      <c r="BA165" s="24"/>
      <c r="BB165" s="9"/>
      <c r="BC165" s="25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</row>
    <row r="166" spans="1:103" s="27" customFormat="1" ht="18" customHeight="1" x14ac:dyDescent="0.25">
      <c r="A166" s="7" t="s">
        <v>251</v>
      </c>
      <c r="B166" s="1" t="s">
        <v>1</v>
      </c>
      <c r="C166" s="1" t="s">
        <v>2</v>
      </c>
      <c r="D166" s="1" t="s">
        <v>3</v>
      </c>
      <c r="E166" s="2">
        <v>14057.029999999995</v>
      </c>
      <c r="F166" s="42"/>
      <c r="G166" s="43"/>
      <c r="H166" s="44"/>
      <c r="I166" s="44"/>
      <c r="J166" s="44"/>
      <c r="K166" s="44"/>
      <c r="L166" s="42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6"/>
      <c r="AM166" s="47"/>
      <c r="AN166" s="46"/>
      <c r="AO166" s="48"/>
      <c r="AP166" s="46"/>
      <c r="AQ166" s="49"/>
      <c r="AR166" s="50"/>
      <c r="AS166" s="51"/>
      <c r="AT166" s="52"/>
      <c r="AU166" s="20"/>
      <c r="AV166" s="21"/>
      <c r="AW166" s="53"/>
      <c r="AX166" s="20"/>
      <c r="AY166" s="9"/>
      <c r="AZ166" s="54"/>
      <c r="BA166" s="24"/>
      <c r="BB166" s="9"/>
      <c r="BC166" s="25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</row>
    <row r="167" spans="1:103" s="27" customFormat="1" ht="18" customHeight="1" x14ac:dyDescent="0.25">
      <c r="A167" s="7" t="s">
        <v>252</v>
      </c>
      <c r="B167" s="1" t="s">
        <v>66</v>
      </c>
      <c r="C167" s="1" t="s">
        <v>2</v>
      </c>
      <c r="D167" s="1" t="s">
        <v>3</v>
      </c>
      <c r="E167" s="2">
        <v>13098.169999999998</v>
      </c>
      <c r="F167" s="42"/>
      <c r="G167" s="43"/>
      <c r="H167" s="44"/>
      <c r="I167" s="44"/>
      <c r="J167" s="44"/>
      <c r="K167" s="44"/>
      <c r="L167" s="42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6"/>
      <c r="AM167" s="47"/>
      <c r="AN167" s="46"/>
      <c r="AO167" s="48"/>
      <c r="AP167" s="46"/>
      <c r="AQ167" s="49"/>
      <c r="AR167" s="50"/>
      <c r="AS167" s="51"/>
      <c r="AT167" s="52"/>
      <c r="AU167" s="20"/>
      <c r="AV167" s="21"/>
      <c r="AW167" s="53"/>
      <c r="AX167" s="20"/>
      <c r="AY167" s="9"/>
      <c r="AZ167" s="54"/>
      <c r="BA167" s="24"/>
      <c r="BB167" s="9"/>
      <c r="BC167" s="25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</row>
    <row r="168" spans="1:103" s="60" customFormat="1" ht="18" customHeight="1" x14ac:dyDescent="0.25">
      <c r="A168" s="7" t="s">
        <v>253</v>
      </c>
      <c r="B168" s="1" t="s">
        <v>218</v>
      </c>
      <c r="C168" s="1" t="s">
        <v>2</v>
      </c>
      <c r="D168" s="1" t="s">
        <v>3</v>
      </c>
      <c r="E168" s="2">
        <v>15117.83</v>
      </c>
      <c r="F168" s="42"/>
      <c r="G168" s="43"/>
      <c r="H168" s="44"/>
      <c r="I168" s="44"/>
      <c r="J168" s="44"/>
      <c r="K168" s="44"/>
      <c r="L168" s="42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6"/>
      <c r="AM168" s="47"/>
      <c r="AN168" s="46"/>
      <c r="AO168" s="48"/>
      <c r="AP168" s="46"/>
      <c r="AQ168" s="49"/>
      <c r="AR168" s="50"/>
      <c r="AS168" s="49"/>
      <c r="AT168" s="50"/>
      <c r="AU168" s="20"/>
      <c r="AV168" s="21"/>
      <c r="AW168" s="53"/>
      <c r="AX168" s="20"/>
      <c r="AY168" s="9"/>
      <c r="AZ168" s="54"/>
      <c r="BA168" s="24"/>
      <c r="BB168" s="9"/>
      <c r="BC168" s="25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</row>
    <row r="169" spans="1:103" s="27" customFormat="1" ht="18" customHeight="1" x14ac:dyDescent="0.25">
      <c r="A169" s="7" t="s">
        <v>254</v>
      </c>
      <c r="B169" s="1" t="s">
        <v>255</v>
      </c>
      <c r="C169" s="1" t="s">
        <v>2</v>
      </c>
      <c r="D169" s="1" t="s">
        <v>3</v>
      </c>
      <c r="E169" s="2">
        <v>21277.100000000006</v>
      </c>
      <c r="F169" s="33"/>
      <c r="G169" s="44"/>
      <c r="H169" s="44"/>
      <c r="I169" s="44"/>
      <c r="J169" s="44"/>
      <c r="K169" s="4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9"/>
      <c r="AM169" s="34"/>
      <c r="AN169" s="9"/>
      <c r="AO169" s="31"/>
      <c r="AP169" s="9"/>
      <c r="AQ169" s="35"/>
      <c r="AR169" s="35"/>
      <c r="AS169" s="36"/>
      <c r="AT169" s="37"/>
      <c r="AU169" s="38"/>
      <c r="AV169" s="58"/>
      <c r="AW169" s="9"/>
      <c r="AX169" s="38"/>
      <c r="AY169" s="9"/>
      <c r="AZ169" s="9"/>
      <c r="BA169" s="10"/>
      <c r="BB169" s="9"/>
      <c r="BC169" s="25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</row>
    <row r="170" spans="1:103" s="27" customFormat="1" ht="18" customHeight="1" x14ac:dyDescent="0.25">
      <c r="A170" s="7" t="s">
        <v>256</v>
      </c>
      <c r="B170" s="1" t="s">
        <v>40</v>
      </c>
      <c r="C170" s="1" t="s">
        <v>2</v>
      </c>
      <c r="D170" s="1" t="s">
        <v>3</v>
      </c>
      <c r="E170" s="2">
        <v>14677.779999999995</v>
      </c>
      <c r="F170" s="45"/>
      <c r="G170" s="44"/>
      <c r="H170" s="44"/>
      <c r="I170" s="44"/>
      <c r="J170" s="44"/>
      <c r="K170" s="44"/>
      <c r="L170" s="45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6"/>
      <c r="AM170" s="34"/>
      <c r="AN170" s="46"/>
      <c r="AO170" s="31"/>
      <c r="AP170" s="9"/>
      <c r="AQ170" s="49"/>
      <c r="AR170" s="49"/>
      <c r="AS170" s="51"/>
      <c r="AT170" s="64"/>
      <c r="AU170" s="65"/>
      <c r="AV170" s="44"/>
      <c r="AW170" s="44"/>
      <c r="AX170" s="65"/>
      <c r="AY170" s="9"/>
      <c r="AZ170" s="44"/>
      <c r="BA170" s="44"/>
      <c r="BB170" s="44"/>
      <c r="BC170" s="25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</row>
    <row r="171" spans="1:103" s="27" customFormat="1" ht="18" customHeight="1" x14ac:dyDescent="0.25">
      <c r="A171" s="7" t="s">
        <v>257</v>
      </c>
      <c r="B171" s="1" t="s">
        <v>258</v>
      </c>
      <c r="C171" s="1" t="s">
        <v>2</v>
      </c>
      <c r="D171" s="1" t="s">
        <v>3</v>
      </c>
      <c r="E171" s="2">
        <v>24653.59</v>
      </c>
      <c r="F171" s="33"/>
      <c r="G171" s="44"/>
      <c r="H171" s="44"/>
      <c r="I171" s="44"/>
      <c r="J171" s="44"/>
      <c r="K171" s="4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9"/>
      <c r="AM171" s="34"/>
      <c r="AN171" s="9"/>
      <c r="AO171" s="31"/>
      <c r="AP171" s="9"/>
      <c r="AQ171" s="35"/>
      <c r="AR171" s="35"/>
      <c r="AS171" s="36"/>
      <c r="AT171" s="37"/>
      <c r="AU171" s="38"/>
      <c r="AV171" s="58"/>
      <c r="AW171" s="9"/>
      <c r="AX171" s="38"/>
      <c r="AY171" s="9"/>
      <c r="AZ171" s="9"/>
      <c r="BA171" s="10"/>
      <c r="BB171" s="9"/>
      <c r="BC171" s="25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</row>
    <row r="172" spans="1:103" s="27" customFormat="1" ht="18" customHeight="1" x14ac:dyDescent="0.25">
      <c r="A172" s="7" t="s">
        <v>259</v>
      </c>
      <c r="B172" s="1" t="s">
        <v>84</v>
      </c>
      <c r="C172" s="1" t="s">
        <v>2</v>
      </c>
      <c r="D172" s="1" t="s">
        <v>3</v>
      </c>
      <c r="E172" s="2">
        <v>15701.750000000004</v>
      </c>
      <c r="F172" s="33"/>
      <c r="G172" s="44"/>
      <c r="H172" s="44"/>
      <c r="I172" s="44"/>
      <c r="J172" s="44"/>
      <c r="K172" s="4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9"/>
      <c r="AM172" s="34"/>
      <c r="AN172" s="9"/>
      <c r="AO172" s="31"/>
      <c r="AP172" s="9"/>
      <c r="AQ172" s="35"/>
      <c r="AR172" s="35"/>
      <c r="AS172" s="36"/>
      <c r="AT172" s="37"/>
      <c r="AU172" s="38"/>
      <c r="AV172" s="58"/>
      <c r="AW172" s="9"/>
      <c r="AX172" s="38"/>
      <c r="AY172" s="9"/>
      <c r="AZ172" s="9"/>
      <c r="BA172" s="10"/>
      <c r="BB172" s="10"/>
      <c r="BC172" s="25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</row>
    <row r="173" spans="1:103" s="40" customFormat="1" ht="18" customHeight="1" x14ac:dyDescent="0.25">
      <c r="A173" s="7" t="s">
        <v>260</v>
      </c>
      <c r="B173" s="1" t="s">
        <v>66</v>
      </c>
      <c r="C173" s="1" t="s">
        <v>2</v>
      </c>
      <c r="D173" s="1" t="s">
        <v>3</v>
      </c>
      <c r="E173" s="2">
        <v>14057.029999999995</v>
      </c>
      <c r="F173" s="33"/>
      <c r="G173" s="9"/>
      <c r="H173" s="9"/>
      <c r="I173" s="9"/>
      <c r="J173" s="9"/>
      <c r="K173" s="9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9"/>
      <c r="AM173" s="34"/>
      <c r="AN173" s="9"/>
      <c r="AO173" s="31"/>
      <c r="AP173" s="9"/>
      <c r="AQ173" s="35"/>
      <c r="AR173" s="35"/>
      <c r="AS173" s="36"/>
      <c r="AT173" s="37"/>
      <c r="AU173" s="38"/>
      <c r="AV173" s="61"/>
      <c r="AW173" s="61"/>
      <c r="AX173" s="38"/>
      <c r="AY173" s="9"/>
      <c r="AZ173" s="61"/>
      <c r="BA173" s="61"/>
      <c r="BB173" s="61"/>
      <c r="BC173" s="25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83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</row>
    <row r="174" spans="1:103" s="27" customFormat="1" ht="18" customHeight="1" x14ac:dyDescent="0.25">
      <c r="A174" s="7" t="s">
        <v>261</v>
      </c>
      <c r="B174" s="1" t="s">
        <v>62</v>
      </c>
      <c r="C174" s="1" t="s">
        <v>2</v>
      </c>
      <c r="D174" s="1" t="s">
        <v>3</v>
      </c>
      <c r="E174" s="2">
        <v>22099.219999999998</v>
      </c>
      <c r="F174" s="33"/>
      <c r="G174" s="9"/>
      <c r="H174" s="9"/>
      <c r="I174" s="9"/>
      <c r="J174" s="9"/>
      <c r="K174" s="9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9"/>
      <c r="AM174" s="34"/>
      <c r="AN174" s="9"/>
      <c r="AO174" s="31"/>
      <c r="AP174" s="9"/>
      <c r="AQ174" s="35"/>
      <c r="AR174" s="35"/>
      <c r="AS174" s="36"/>
      <c r="AT174" s="37"/>
      <c r="AU174" s="38"/>
      <c r="AV174" s="58"/>
      <c r="AW174" s="53"/>
      <c r="AX174" s="38"/>
      <c r="AY174" s="9"/>
      <c r="AZ174" s="9"/>
      <c r="BA174" s="10"/>
      <c r="BB174" s="9"/>
      <c r="BC174" s="25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</row>
    <row r="175" spans="1:103" s="27" customFormat="1" ht="18" customHeight="1" x14ac:dyDescent="0.25">
      <c r="A175" s="7" t="s">
        <v>262</v>
      </c>
      <c r="B175" s="1" t="s">
        <v>263</v>
      </c>
      <c r="C175" s="1" t="s">
        <v>2</v>
      </c>
      <c r="D175" s="1" t="s">
        <v>3</v>
      </c>
      <c r="E175" s="2">
        <v>55207.099999999984</v>
      </c>
      <c r="F175" s="42"/>
      <c r="G175" s="43"/>
      <c r="H175" s="44"/>
      <c r="I175" s="44"/>
      <c r="J175" s="44"/>
      <c r="K175" s="44"/>
      <c r="L175" s="42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6"/>
      <c r="AM175" s="47"/>
      <c r="AN175" s="46"/>
      <c r="AO175" s="48"/>
      <c r="AP175" s="46"/>
      <c r="AQ175" s="49"/>
      <c r="AR175" s="50"/>
      <c r="AS175" s="51"/>
      <c r="AT175" s="52"/>
      <c r="AU175" s="20"/>
      <c r="AV175" s="21"/>
      <c r="AW175" s="53"/>
      <c r="AX175" s="20"/>
      <c r="AY175" s="9"/>
      <c r="AZ175" s="54"/>
      <c r="BA175" s="24"/>
      <c r="BB175" s="9"/>
      <c r="BC175" s="25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</row>
    <row r="176" spans="1:103" s="27" customFormat="1" ht="18" customHeight="1" x14ac:dyDescent="0.25">
      <c r="A176" s="7" t="s">
        <v>264</v>
      </c>
      <c r="B176" s="1" t="s">
        <v>265</v>
      </c>
      <c r="C176" s="1" t="s">
        <v>2</v>
      </c>
      <c r="D176" s="1" t="s">
        <v>3</v>
      </c>
      <c r="E176" s="2">
        <v>40772.160000000003</v>
      </c>
      <c r="F176" s="42"/>
      <c r="G176" s="43"/>
      <c r="H176" s="44"/>
      <c r="I176" s="44"/>
      <c r="J176" s="44"/>
      <c r="K176" s="44"/>
      <c r="L176" s="42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6"/>
      <c r="AM176" s="47"/>
      <c r="AN176" s="46"/>
      <c r="AO176" s="48"/>
      <c r="AP176" s="46"/>
      <c r="AQ176" s="49"/>
      <c r="AR176" s="50"/>
      <c r="AS176" s="51"/>
      <c r="AT176" s="52"/>
      <c r="AU176" s="20"/>
      <c r="AV176" s="21"/>
      <c r="AW176" s="53"/>
      <c r="AX176" s="20"/>
      <c r="AY176" s="9"/>
      <c r="AZ176" s="54"/>
      <c r="BA176" s="24"/>
      <c r="BB176" s="9"/>
      <c r="BC176" s="25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</row>
    <row r="177" spans="1:103" s="27" customFormat="1" ht="18" customHeight="1" x14ac:dyDescent="0.25">
      <c r="A177" s="7" t="s">
        <v>266</v>
      </c>
      <c r="B177" s="1" t="s">
        <v>76</v>
      </c>
      <c r="C177" s="1" t="s">
        <v>2</v>
      </c>
      <c r="D177" s="1" t="s">
        <v>3</v>
      </c>
      <c r="E177" s="2">
        <v>19552.520000000004</v>
      </c>
      <c r="F177" s="42"/>
      <c r="G177" s="43"/>
      <c r="H177" s="44"/>
      <c r="I177" s="44"/>
      <c r="J177" s="44"/>
      <c r="K177" s="44"/>
      <c r="L177" s="42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6"/>
      <c r="AM177" s="47"/>
      <c r="AN177" s="46"/>
      <c r="AO177" s="48"/>
      <c r="AP177" s="46"/>
      <c r="AQ177" s="49"/>
      <c r="AR177" s="50"/>
      <c r="AS177" s="51"/>
      <c r="AT177" s="52"/>
      <c r="AU177" s="20"/>
      <c r="AV177" s="21"/>
      <c r="AW177" s="53"/>
      <c r="AX177" s="20"/>
      <c r="AY177" s="9"/>
      <c r="AZ177" s="54"/>
      <c r="BA177" s="24"/>
      <c r="BB177" s="9"/>
      <c r="BC177" s="25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</row>
    <row r="178" spans="1:103" s="27" customFormat="1" ht="18" customHeight="1" x14ac:dyDescent="0.25">
      <c r="A178" s="7" t="s">
        <v>267</v>
      </c>
      <c r="B178" s="1" t="s">
        <v>42</v>
      </c>
      <c r="C178" s="1" t="s">
        <v>2</v>
      </c>
      <c r="D178" s="1" t="s">
        <v>3</v>
      </c>
      <c r="E178" s="2">
        <v>20422.479999999996</v>
      </c>
      <c r="F178" s="42"/>
      <c r="G178" s="43"/>
      <c r="H178" s="44"/>
      <c r="I178" s="44"/>
      <c r="J178" s="44"/>
      <c r="K178" s="44"/>
      <c r="L178" s="42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6"/>
      <c r="AM178" s="47"/>
      <c r="AN178" s="46"/>
      <c r="AO178" s="48"/>
      <c r="AP178" s="46"/>
      <c r="AQ178" s="49"/>
      <c r="AR178" s="50"/>
      <c r="AS178" s="51"/>
      <c r="AT178" s="52"/>
      <c r="AU178" s="20"/>
      <c r="AV178" s="21"/>
      <c r="AW178" s="53"/>
      <c r="AX178" s="20"/>
      <c r="AY178" s="9"/>
      <c r="AZ178" s="54"/>
      <c r="BA178" s="24"/>
      <c r="BB178" s="9"/>
      <c r="BC178" s="25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</row>
    <row r="179" spans="1:103" s="27" customFormat="1" ht="18" customHeight="1" x14ac:dyDescent="0.25">
      <c r="A179" s="7" t="s">
        <v>268</v>
      </c>
      <c r="B179" s="1" t="s">
        <v>9</v>
      </c>
      <c r="C179" s="1" t="s">
        <v>451</v>
      </c>
      <c r="D179" s="1" t="s">
        <v>3</v>
      </c>
      <c r="E179" s="2">
        <v>9571.19</v>
      </c>
      <c r="F179" s="42"/>
      <c r="G179" s="43"/>
      <c r="H179" s="44"/>
      <c r="I179" s="44"/>
      <c r="J179" s="44"/>
      <c r="K179" s="44"/>
      <c r="L179" s="42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6"/>
      <c r="AM179" s="47"/>
      <c r="AN179" s="46"/>
      <c r="AO179" s="48"/>
      <c r="AP179" s="46"/>
      <c r="AQ179" s="49"/>
      <c r="AR179" s="50"/>
      <c r="AS179" s="51"/>
      <c r="AT179" s="52"/>
      <c r="AU179" s="20"/>
      <c r="AV179" s="21"/>
      <c r="AW179" s="53"/>
      <c r="AX179" s="20"/>
      <c r="AY179" s="9"/>
      <c r="AZ179" s="54"/>
      <c r="BA179" s="24"/>
      <c r="BB179" s="9"/>
      <c r="BC179" s="25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</row>
    <row r="180" spans="1:103" s="27" customFormat="1" ht="18" customHeight="1" x14ac:dyDescent="0.25">
      <c r="A180" s="7" t="s">
        <v>269</v>
      </c>
      <c r="B180" s="1" t="s">
        <v>270</v>
      </c>
      <c r="C180" s="1" t="s">
        <v>2</v>
      </c>
      <c r="D180" s="1" t="s">
        <v>3</v>
      </c>
      <c r="E180" s="2">
        <v>20207.2</v>
      </c>
      <c r="F180" s="42"/>
      <c r="G180" s="43"/>
      <c r="H180" s="44"/>
      <c r="I180" s="44"/>
      <c r="J180" s="44"/>
      <c r="K180" s="44"/>
      <c r="L180" s="42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6"/>
      <c r="AM180" s="47"/>
      <c r="AN180" s="46"/>
      <c r="AO180" s="48"/>
      <c r="AP180" s="46"/>
      <c r="AQ180" s="49"/>
      <c r="AR180" s="50"/>
      <c r="AS180" s="51"/>
      <c r="AT180" s="52"/>
      <c r="AU180" s="20"/>
      <c r="AV180" s="21"/>
      <c r="AW180" s="53"/>
      <c r="AX180" s="20"/>
      <c r="AY180" s="9"/>
      <c r="AZ180" s="54"/>
      <c r="BA180" s="24"/>
      <c r="BB180" s="9"/>
      <c r="BC180" s="25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</row>
    <row r="181" spans="1:103" s="27" customFormat="1" ht="18" customHeight="1" x14ac:dyDescent="0.25">
      <c r="A181" s="7" t="s">
        <v>271</v>
      </c>
      <c r="B181" s="1" t="s">
        <v>272</v>
      </c>
      <c r="C181" s="1" t="s">
        <v>2</v>
      </c>
      <c r="D181" s="1" t="s">
        <v>3</v>
      </c>
      <c r="E181" s="2">
        <v>38912.770000000004</v>
      </c>
      <c r="F181" s="42"/>
      <c r="G181" s="43"/>
      <c r="H181" s="44"/>
      <c r="I181" s="44"/>
      <c r="J181" s="44"/>
      <c r="K181" s="44"/>
      <c r="L181" s="42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6"/>
      <c r="AM181" s="47"/>
      <c r="AN181" s="46"/>
      <c r="AO181" s="48"/>
      <c r="AP181" s="46"/>
      <c r="AQ181" s="49"/>
      <c r="AR181" s="50"/>
      <c r="AS181" s="51"/>
      <c r="AT181" s="52"/>
      <c r="AU181" s="20"/>
      <c r="AV181" s="21"/>
      <c r="AW181" s="53"/>
      <c r="AX181" s="20"/>
      <c r="AY181" s="9"/>
      <c r="AZ181" s="54"/>
      <c r="BA181" s="24"/>
      <c r="BB181" s="9"/>
      <c r="BC181" s="25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</row>
    <row r="182" spans="1:103" s="27" customFormat="1" ht="18" customHeight="1" x14ac:dyDescent="0.25">
      <c r="A182" s="7" t="s">
        <v>273</v>
      </c>
      <c r="B182" s="1" t="s">
        <v>274</v>
      </c>
      <c r="C182" s="1" t="s">
        <v>2</v>
      </c>
      <c r="D182" s="1" t="s">
        <v>3</v>
      </c>
      <c r="E182" s="2">
        <v>60003.450000000012</v>
      </c>
      <c r="F182" s="42"/>
      <c r="G182" s="43"/>
      <c r="H182" s="44"/>
      <c r="I182" s="44"/>
      <c r="J182" s="44"/>
      <c r="K182" s="44"/>
      <c r="L182" s="42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6"/>
      <c r="AM182" s="47"/>
      <c r="AN182" s="46"/>
      <c r="AO182" s="48"/>
      <c r="AP182" s="46"/>
      <c r="AQ182" s="49"/>
      <c r="AR182" s="50"/>
      <c r="AS182" s="51"/>
      <c r="AT182" s="52"/>
      <c r="AU182" s="20"/>
      <c r="AV182" s="21"/>
      <c r="AW182" s="53"/>
      <c r="AX182" s="20"/>
      <c r="AY182" s="9"/>
      <c r="AZ182" s="54"/>
      <c r="BA182" s="24"/>
      <c r="BB182" s="9"/>
      <c r="BC182" s="25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</row>
    <row r="183" spans="1:103" s="27" customFormat="1" ht="18" customHeight="1" x14ac:dyDescent="0.25">
      <c r="A183" s="7" t="s">
        <v>275</v>
      </c>
      <c r="B183" s="1" t="s">
        <v>276</v>
      </c>
      <c r="C183" s="1" t="s">
        <v>2</v>
      </c>
      <c r="D183" s="1" t="s">
        <v>3</v>
      </c>
      <c r="E183" s="2">
        <v>28547.610000000004</v>
      </c>
      <c r="F183" s="42"/>
      <c r="G183" s="43"/>
      <c r="H183" s="44"/>
      <c r="I183" s="44"/>
      <c r="J183" s="44"/>
      <c r="K183" s="44"/>
      <c r="L183" s="42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6"/>
      <c r="AM183" s="47"/>
      <c r="AN183" s="46"/>
      <c r="AO183" s="48"/>
      <c r="AP183" s="46"/>
      <c r="AQ183" s="49"/>
      <c r="AR183" s="50"/>
      <c r="AS183" s="51"/>
      <c r="AT183" s="52"/>
      <c r="AU183" s="20"/>
      <c r="AV183" s="21"/>
      <c r="AW183" s="53"/>
      <c r="AX183" s="20"/>
      <c r="AY183" s="9"/>
      <c r="AZ183" s="54"/>
      <c r="BA183" s="24"/>
      <c r="BB183" s="9"/>
      <c r="BC183" s="25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</row>
    <row r="184" spans="1:103" s="84" customFormat="1" ht="18" customHeight="1" x14ac:dyDescent="0.25">
      <c r="A184" s="7" t="s">
        <v>277</v>
      </c>
      <c r="B184" s="1" t="s">
        <v>278</v>
      </c>
      <c r="C184" s="1" t="s">
        <v>2</v>
      </c>
      <c r="D184" s="1" t="s">
        <v>3</v>
      </c>
      <c r="E184" s="2">
        <v>15379.239999999998</v>
      </c>
      <c r="F184" s="42"/>
      <c r="G184" s="43"/>
      <c r="H184" s="44"/>
      <c r="I184" s="44"/>
      <c r="J184" s="44"/>
      <c r="K184" s="71"/>
      <c r="L184" s="42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6"/>
      <c r="AM184" s="47"/>
      <c r="AN184" s="46"/>
      <c r="AO184" s="48"/>
      <c r="AP184" s="46"/>
      <c r="AQ184" s="49"/>
      <c r="AR184" s="50"/>
      <c r="AS184" s="51"/>
      <c r="AT184" s="52"/>
      <c r="AU184" s="20"/>
      <c r="AV184" s="21"/>
      <c r="AW184" s="53"/>
      <c r="AX184" s="20"/>
      <c r="AY184" s="62"/>
      <c r="AZ184" s="54"/>
      <c r="BA184" s="24"/>
      <c r="BB184" s="62"/>
      <c r="BC184" s="25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27" customFormat="1" ht="18" customHeight="1" x14ac:dyDescent="0.25">
      <c r="A185" s="7" t="s">
        <v>279</v>
      </c>
      <c r="B185" s="1" t="s">
        <v>280</v>
      </c>
      <c r="C185" s="1" t="s">
        <v>2</v>
      </c>
      <c r="D185" s="1" t="s">
        <v>3</v>
      </c>
      <c r="E185" s="2">
        <v>31116.799999999992</v>
      </c>
      <c r="F185" s="42"/>
      <c r="G185" s="43"/>
      <c r="H185" s="44"/>
      <c r="I185" s="44"/>
      <c r="J185" s="44"/>
      <c r="K185" s="44"/>
      <c r="L185" s="42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6"/>
      <c r="AM185" s="47"/>
      <c r="AN185" s="46"/>
      <c r="AO185" s="48"/>
      <c r="AP185" s="46"/>
      <c r="AQ185" s="49"/>
      <c r="AR185" s="50"/>
      <c r="AS185" s="51"/>
      <c r="AT185" s="52"/>
      <c r="AU185" s="20"/>
      <c r="AV185" s="21"/>
      <c r="AW185" s="53"/>
      <c r="AX185" s="20"/>
      <c r="AY185" s="9"/>
      <c r="AZ185" s="54"/>
      <c r="BA185" s="24"/>
      <c r="BB185" s="9"/>
      <c r="BC185" s="25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</row>
    <row r="186" spans="1:103" s="84" customFormat="1" ht="18" customHeight="1" x14ac:dyDescent="0.25">
      <c r="A186" s="7" t="s">
        <v>281</v>
      </c>
      <c r="B186" s="1" t="s">
        <v>282</v>
      </c>
      <c r="C186" s="1" t="s">
        <v>2</v>
      </c>
      <c r="D186" s="1" t="s">
        <v>3</v>
      </c>
      <c r="E186" s="2">
        <v>53844.310000000012</v>
      </c>
      <c r="F186" s="42"/>
      <c r="G186" s="43"/>
      <c r="H186" s="44"/>
      <c r="I186" s="44"/>
      <c r="J186" s="44"/>
      <c r="K186" s="71"/>
      <c r="L186" s="42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6"/>
      <c r="AM186" s="47"/>
      <c r="AN186" s="46"/>
      <c r="AO186" s="48"/>
      <c r="AP186" s="46"/>
      <c r="AQ186" s="49"/>
      <c r="AR186" s="50"/>
      <c r="AS186" s="51"/>
      <c r="AT186" s="52"/>
      <c r="AU186" s="20"/>
      <c r="AV186" s="21"/>
      <c r="AW186" s="53"/>
      <c r="AX186" s="20"/>
      <c r="AY186" s="62"/>
      <c r="AZ186" s="54"/>
      <c r="BA186" s="24"/>
      <c r="BB186" s="62"/>
      <c r="BC186" s="25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27" customFormat="1" ht="18" customHeight="1" x14ac:dyDescent="0.25">
      <c r="A187" s="7" t="s">
        <v>283</v>
      </c>
      <c r="B187" s="1" t="s">
        <v>9</v>
      </c>
      <c r="C187" s="1" t="s">
        <v>2</v>
      </c>
      <c r="D187" s="1" t="s">
        <v>3</v>
      </c>
      <c r="E187" s="2">
        <v>13647.659999999998</v>
      </c>
      <c r="F187" s="42"/>
      <c r="G187" s="43"/>
      <c r="H187" s="44"/>
      <c r="I187" s="44"/>
      <c r="J187" s="44"/>
      <c r="K187" s="44"/>
      <c r="L187" s="42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6"/>
      <c r="AM187" s="47"/>
      <c r="AN187" s="46"/>
      <c r="AO187" s="48"/>
      <c r="AP187" s="46"/>
      <c r="AQ187" s="49"/>
      <c r="AR187" s="50"/>
      <c r="AS187" s="51"/>
      <c r="AT187" s="52"/>
      <c r="AU187" s="20"/>
      <c r="AV187" s="21"/>
      <c r="AW187" s="53"/>
      <c r="AX187" s="20"/>
      <c r="AY187" s="9"/>
      <c r="AZ187" s="54"/>
      <c r="BA187" s="24"/>
      <c r="BB187" s="9"/>
      <c r="BC187" s="25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</row>
    <row r="188" spans="1:103" s="27" customFormat="1" ht="18" customHeight="1" x14ac:dyDescent="0.25">
      <c r="A188" s="7" t="s">
        <v>284</v>
      </c>
      <c r="B188" s="1" t="s">
        <v>285</v>
      </c>
      <c r="C188" s="1" t="s">
        <v>2</v>
      </c>
      <c r="D188" s="1" t="s">
        <v>3</v>
      </c>
      <c r="E188" s="2">
        <v>15707.770000000004</v>
      </c>
      <c r="F188" s="66"/>
      <c r="G188" s="44"/>
      <c r="H188" s="71"/>
      <c r="I188" s="71"/>
      <c r="J188" s="44"/>
      <c r="K188" s="44"/>
      <c r="L188" s="66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6"/>
      <c r="AM188" s="34"/>
      <c r="AN188" s="46"/>
      <c r="AO188" s="48"/>
      <c r="AP188" s="46"/>
      <c r="AQ188" s="36"/>
      <c r="AR188" s="36"/>
      <c r="AS188" s="36"/>
      <c r="AT188" s="37"/>
      <c r="AU188" s="67"/>
      <c r="AV188" s="68"/>
      <c r="AW188" s="62"/>
      <c r="AX188" s="67"/>
      <c r="AY188" s="9"/>
      <c r="AZ188" s="62"/>
      <c r="BA188" s="69"/>
      <c r="BB188" s="9"/>
      <c r="BC188" s="25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</row>
    <row r="189" spans="1:103" s="27" customFormat="1" ht="18" customHeight="1" x14ac:dyDescent="0.25">
      <c r="A189" s="7" t="s">
        <v>286</v>
      </c>
      <c r="B189" s="1" t="s">
        <v>287</v>
      </c>
      <c r="C189" s="1" t="s">
        <v>2</v>
      </c>
      <c r="D189" s="1" t="s">
        <v>3</v>
      </c>
      <c r="E189" s="2">
        <v>22217.649999999994</v>
      </c>
      <c r="F189" s="45"/>
      <c r="G189" s="44"/>
      <c r="H189" s="44"/>
      <c r="I189" s="44"/>
      <c r="J189" s="44"/>
      <c r="K189" s="44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6"/>
      <c r="AM189" s="34"/>
      <c r="AN189" s="46"/>
      <c r="AO189" s="31"/>
      <c r="AP189" s="9"/>
      <c r="AQ189" s="49"/>
      <c r="AR189" s="49"/>
      <c r="AS189" s="51"/>
      <c r="AT189" s="64"/>
      <c r="AU189" s="65"/>
      <c r="AV189" s="44"/>
      <c r="AW189" s="44"/>
      <c r="AX189" s="65"/>
      <c r="AY189" s="9"/>
      <c r="AZ189" s="44"/>
      <c r="BA189" s="44"/>
      <c r="BB189" s="44"/>
      <c r="BC189" s="25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</row>
    <row r="190" spans="1:103" s="27" customFormat="1" ht="18" customHeight="1" x14ac:dyDescent="0.25">
      <c r="A190" s="7" t="s">
        <v>288</v>
      </c>
      <c r="B190" s="1" t="s">
        <v>289</v>
      </c>
      <c r="C190" s="1" t="s">
        <v>2</v>
      </c>
      <c r="D190" s="1" t="s">
        <v>3</v>
      </c>
      <c r="E190" s="2">
        <v>38560.729999999996</v>
      </c>
      <c r="F190" s="33"/>
      <c r="G190" s="44"/>
      <c r="H190" s="44"/>
      <c r="I190" s="44"/>
      <c r="J190" s="44"/>
      <c r="K190" s="44"/>
      <c r="L190" s="33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6"/>
      <c r="AM190" s="34"/>
      <c r="AN190" s="46"/>
      <c r="AO190" s="48"/>
      <c r="AP190" s="46"/>
      <c r="AQ190" s="35"/>
      <c r="AR190" s="35"/>
      <c r="AS190" s="36"/>
      <c r="AT190" s="37"/>
      <c r="AU190" s="38"/>
      <c r="AV190" s="58"/>
      <c r="AW190" s="9"/>
      <c r="AX190" s="38"/>
      <c r="AY190" s="9"/>
      <c r="AZ190" s="9"/>
      <c r="BA190" s="10"/>
      <c r="BB190" s="9"/>
      <c r="BC190" s="25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</row>
    <row r="191" spans="1:103" s="40" customFormat="1" ht="18" customHeight="1" x14ac:dyDescent="0.25">
      <c r="A191" s="7" t="s">
        <v>290</v>
      </c>
      <c r="B191" s="1" t="s">
        <v>291</v>
      </c>
      <c r="C191" s="1" t="s">
        <v>2</v>
      </c>
      <c r="D191" s="1" t="s">
        <v>3</v>
      </c>
      <c r="E191" s="2">
        <v>23985.91</v>
      </c>
      <c r="F191" s="33"/>
      <c r="G191" s="9"/>
      <c r="H191" s="9"/>
      <c r="I191" s="9"/>
      <c r="J191" s="9"/>
      <c r="K191" s="9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9"/>
      <c r="AM191" s="34"/>
      <c r="AN191" s="9"/>
      <c r="AO191" s="31"/>
      <c r="AP191" s="9"/>
      <c r="AQ191" s="35"/>
      <c r="AR191" s="35"/>
      <c r="AS191" s="36"/>
      <c r="AT191" s="37"/>
      <c r="AU191" s="38"/>
      <c r="AV191" s="61"/>
      <c r="AW191" s="61"/>
      <c r="AX191" s="38"/>
      <c r="AY191" s="9"/>
      <c r="AZ191" s="61"/>
      <c r="BA191" s="61"/>
      <c r="BB191" s="61"/>
      <c r="BC191" s="25"/>
      <c r="BD191" s="61"/>
      <c r="BE191" s="61"/>
      <c r="BF191" s="61"/>
      <c r="BG191" s="61"/>
      <c r="BH191" s="61"/>
      <c r="BI191" s="61"/>
      <c r="BJ191" s="61"/>
      <c r="BK191" s="61"/>
      <c r="BL191" s="61"/>
      <c r="BM191" s="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</row>
    <row r="192" spans="1:103" s="27" customFormat="1" ht="18" customHeight="1" x14ac:dyDescent="0.25">
      <c r="A192" s="7" t="s">
        <v>292</v>
      </c>
      <c r="B192" s="1" t="s">
        <v>293</v>
      </c>
      <c r="C192" s="1" t="s">
        <v>2</v>
      </c>
      <c r="D192" s="1" t="s">
        <v>3</v>
      </c>
      <c r="E192" s="2">
        <v>42493.619999999988</v>
      </c>
      <c r="F192" s="33"/>
      <c r="G192" s="9"/>
      <c r="H192" s="9"/>
      <c r="I192" s="9"/>
      <c r="J192" s="9"/>
      <c r="K192" s="9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9"/>
      <c r="AM192" s="34"/>
      <c r="AN192" s="9"/>
      <c r="AO192" s="31"/>
      <c r="AP192" s="9"/>
      <c r="AQ192" s="35"/>
      <c r="AR192" s="35"/>
      <c r="AS192" s="36"/>
      <c r="AT192" s="37"/>
      <c r="AU192" s="38"/>
      <c r="AV192" s="58"/>
      <c r="AW192" s="9"/>
      <c r="AX192" s="38"/>
      <c r="AY192" s="9"/>
      <c r="AZ192" s="9"/>
      <c r="BA192" s="10"/>
      <c r="BB192" s="9"/>
      <c r="BC192" s="25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</row>
    <row r="193" spans="1:103" s="27" customFormat="1" ht="18" customHeight="1" x14ac:dyDescent="0.25">
      <c r="A193" s="7" t="s">
        <v>294</v>
      </c>
      <c r="B193" s="1" t="s">
        <v>295</v>
      </c>
      <c r="C193" s="1" t="s">
        <v>2</v>
      </c>
      <c r="D193" s="1" t="s">
        <v>3</v>
      </c>
      <c r="E193" s="2">
        <v>24474.179999999997</v>
      </c>
      <c r="F193" s="42"/>
      <c r="G193" s="43"/>
      <c r="H193" s="44"/>
      <c r="I193" s="44"/>
      <c r="J193" s="44"/>
      <c r="K193" s="44"/>
      <c r="L193" s="42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6"/>
      <c r="AM193" s="85"/>
      <c r="AN193" s="46"/>
      <c r="AO193" s="48"/>
      <c r="AP193" s="46"/>
      <c r="AQ193" s="49"/>
      <c r="AR193" s="50"/>
      <c r="AS193" s="51"/>
      <c r="AT193" s="52"/>
      <c r="AU193" s="20"/>
      <c r="AV193" s="21"/>
      <c r="AW193" s="53"/>
      <c r="AX193" s="20"/>
      <c r="AY193" s="9"/>
      <c r="AZ193" s="54"/>
      <c r="BA193" s="24"/>
      <c r="BB193" s="9"/>
      <c r="BC193" s="25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</row>
    <row r="194" spans="1:103" s="27" customFormat="1" ht="18" customHeight="1" x14ac:dyDescent="0.25">
      <c r="A194" s="7" t="s">
        <v>296</v>
      </c>
      <c r="B194" s="1" t="s">
        <v>297</v>
      </c>
      <c r="C194" s="1" t="s">
        <v>2</v>
      </c>
      <c r="D194" s="1" t="s">
        <v>3</v>
      </c>
      <c r="E194" s="2">
        <v>19752.850000000006</v>
      </c>
      <c r="F194" s="42"/>
      <c r="G194" s="43"/>
      <c r="H194" s="44"/>
      <c r="I194" s="44"/>
      <c r="J194" s="44"/>
      <c r="K194" s="44"/>
      <c r="L194" s="42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6"/>
      <c r="AM194" s="47"/>
      <c r="AN194" s="46"/>
      <c r="AO194" s="48"/>
      <c r="AP194" s="46"/>
      <c r="AQ194" s="49"/>
      <c r="AR194" s="50"/>
      <c r="AS194" s="51"/>
      <c r="AT194" s="52"/>
      <c r="AU194" s="20"/>
      <c r="AV194" s="21"/>
      <c r="AW194" s="53"/>
      <c r="AX194" s="20"/>
      <c r="AY194" s="9"/>
      <c r="AZ194" s="54"/>
      <c r="BA194" s="24"/>
      <c r="BB194" s="9"/>
      <c r="BC194" s="25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</row>
    <row r="195" spans="1:103" s="27" customFormat="1" ht="18" customHeight="1" x14ac:dyDescent="0.25">
      <c r="A195" s="7" t="s">
        <v>298</v>
      </c>
      <c r="B195" s="1" t="s">
        <v>189</v>
      </c>
      <c r="C195" s="1" t="s">
        <v>2</v>
      </c>
      <c r="D195" s="1" t="s">
        <v>3</v>
      </c>
      <c r="E195" s="2">
        <v>37698.18</v>
      </c>
      <c r="F195" s="42"/>
      <c r="G195" s="43"/>
      <c r="H195" s="44"/>
      <c r="I195" s="44"/>
      <c r="J195" s="44"/>
      <c r="K195" s="44"/>
      <c r="L195" s="42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6"/>
      <c r="AM195" s="85"/>
      <c r="AN195" s="46"/>
      <c r="AO195" s="48"/>
      <c r="AP195" s="46"/>
      <c r="AQ195" s="49"/>
      <c r="AR195" s="50"/>
      <c r="AS195" s="51"/>
      <c r="AT195" s="52"/>
      <c r="AU195" s="20"/>
      <c r="AV195" s="21"/>
      <c r="AW195" s="53"/>
      <c r="AX195" s="20"/>
      <c r="AY195" s="9"/>
      <c r="AZ195" s="54"/>
      <c r="BA195" s="24"/>
      <c r="BB195" s="9"/>
      <c r="BC195" s="25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</row>
    <row r="196" spans="1:103" s="27" customFormat="1" ht="18" customHeight="1" x14ac:dyDescent="0.25">
      <c r="A196" s="7" t="s">
        <v>299</v>
      </c>
      <c r="B196" s="1" t="s">
        <v>300</v>
      </c>
      <c r="C196" s="1" t="s">
        <v>456</v>
      </c>
      <c r="D196" s="1" t="s">
        <v>205</v>
      </c>
      <c r="E196" s="2">
        <v>17500</v>
      </c>
      <c r="F196" s="42"/>
      <c r="G196" s="43"/>
      <c r="H196" s="44"/>
      <c r="I196" s="44"/>
      <c r="J196" s="44"/>
      <c r="K196" s="44"/>
      <c r="L196" s="42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6"/>
      <c r="AM196" s="47"/>
      <c r="AN196" s="46"/>
      <c r="AO196" s="48"/>
      <c r="AP196" s="46"/>
      <c r="AQ196" s="49"/>
      <c r="AR196" s="50"/>
      <c r="AS196" s="51"/>
      <c r="AT196" s="52"/>
      <c r="AU196" s="20"/>
      <c r="AV196" s="21"/>
      <c r="AW196" s="53"/>
      <c r="AX196" s="20"/>
      <c r="AY196" s="9"/>
      <c r="AZ196" s="54"/>
      <c r="BA196" s="24"/>
      <c r="BB196" s="9"/>
      <c r="BC196" s="25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</row>
    <row r="197" spans="1:103" s="27" customFormat="1" ht="18" customHeight="1" x14ac:dyDescent="0.25">
      <c r="A197" s="7" t="s">
        <v>301</v>
      </c>
      <c r="B197" s="1" t="s">
        <v>79</v>
      </c>
      <c r="C197" s="1" t="s">
        <v>2</v>
      </c>
      <c r="D197" s="1" t="s">
        <v>3</v>
      </c>
      <c r="E197" s="2">
        <v>16287.699999999997</v>
      </c>
      <c r="F197" s="42"/>
      <c r="G197" s="43"/>
      <c r="H197" s="44"/>
      <c r="I197" s="44"/>
      <c r="J197" s="44"/>
      <c r="K197" s="44"/>
      <c r="L197" s="42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6"/>
      <c r="AM197" s="47"/>
      <c r="AN197" s="46"/>
      <c r="AO197" s="48"/>
      <c r="AP197" s="46"/>
      <c r="AQ197" s="49"/>
      <c r="AR197" s="50"/>
      <c r="AS197" s="51"/>
      <c r="AT197" s="52"/>
      <c r="AU197" s="20"/>
      <c r="AV197" s="21"/>
      <c r="AW197" s="53"/>
      <c r="AX197" s="20"/>
      <c r="AY197" s="9"/>
      <c r="AZ197" s="54"/>
      <c r="BA197" s="24"/>
      <c r="BB197" s="9"/>
      <c r="BC197" s="25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</row>
    <row r="198" spans="1:103" s="60" customFormat="1" ht="18" customHeight="1" x14ac:dyDescent="0.25">
      <c r="A198" s="86" t="s">
        <v>302</v>
      </c>
      <c r="B198" s="87" t="s">
        <v>303</v>
      </c>
      <c r="C198" s="1" t="s">
        <v>2</v>
      </c>
      <c r="D198" s="1" t="s">
        <v>3</v>
      </c>
      <c r="E198" s="2">
        <v>31678.139999999996</v>
      </c>
      <c r="F198" s="42"/>
      <c r="G198" s="43"/>
      <c r="H198" s="44"/>
      <c r="I198" s="44"/>
      <c r="J198" s="44"/>
      <c r="K198" s="44"/>
      <c r="L198" s="42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6"/>
      <c r="AM198" s="47"/>
      <c r="AN198" s="46"/>
      <c r="AO198" s="48"/>
      <c r="AP198" s="46"/>
      <c r="AQ198" s="49"/>
      <c r="AR198" s="50"/>
      <c r="AS198" s="51"/>
      <c r="AT198" s="52"/>
      <c r="AU198" s="20"/>
      <c r="AV198" s="21"/>
      <c r="AW198" s="53"/>
      <c r="AX198" s="20"/>
      <c r="AY198" s="9"/>
      <c r="AZ198" s="54"/>
      <c r="BA198" s="24"/>
      <c r="BB198" s="9"/>
      <c r="BC198" s="25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</row>
    <row r="199" spans="1:103" s="27" customFormat="1" ht="18" customHeight="1" x14ac:dyDescent="0.25">
      <c r="A199" s="7" t="s">
        <v>304</v>
      </c>
      <c r="B199" s="1" t="s">
        <v>44</v>
      </c>
      <c r="C199" s="1" t="s">
        <v>2</v>
      </c>
      <c r="D199" s="1" t="s">
        <v>3</v>
      </c>
      <c r="E199" s="2">
        <v>18330.390000000003</v>
      </c>
      <c r="F199" s="42"/>
      <c r="G199" s="43"/>
      <c r="H199" s="44"/>
      <c r="I199" s="44"/>
      <c r="J199" s="44"/>
      <c r="K199" s="44"/>
      <c r="L199" s="42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6"/>
      <c r="AM199" s="47"/>
      <c r="AN199" s="46"/>
      <c r="AO199" s="48"/>
      <c r="AP199" s="46"/>
      <c r="AQ199" s="49"/>
      <c r="AR199" s="50"/>
      <c r="AS199" s="51"/>
      <c r="AT199" s="52"/>
      <c r="AU199" s="20"/>
      <c r="AV199" s="21"/>
      <c r="AW199" s="53"/>
      <c r="AX199" s="20"/>
      <c r="AY199" s="9"/>
      <c r="AZ199" s="54"/>
      <c r="BA199" s="24"/>
      <c r="BB199" s="9"/>
      <c r="BC199" s="25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</row>
    <row r="200" spans="1:103" s="27" customFormat="1" ht="18" customHeight="1" x14ac:dyDescent="0.25">
      <c r="A200" s="7" t="s">
        <v>305</v>
      </c>
      <c r="B200" s="1" t="s">
        <v>306</v>
      </c>
      <c r="C200" s="1" t="s">
        <v>2</v>
      </c>
      <c r="D200" s="1" t="s">
        <v>3</v>
      </c>
      <c r="E200" s="2">
        <v>23133.5</v>
      </c>
      <c r="F200" s="42"/>
      <c r="G200" s="43"/>
      <c r="H200" s="44"/>
      <c r="I200" s="44"/>
      <c r="J200" s="44"/>
      <c r="K200" s="44"/>
      <c r="L200" s="42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6"/>
      <c r="AM200" s="47"/>
      <c r="AN200" s="46"/>
      <c r="AO200" s="48"/>
      <c r="AP200" s="46"/>
      <c r="AQ200" s="49"/>
      <c r="AR200" s="50"/>
      <c r="AS200" s="51"/>
      <c r="AT200" s="52"/>
      <c r="AU200" s="20"/>
      <c r="AV200" s="21"/>
      <c r="AW200" s="53"/>
      <c r="AX200" s="20"/>
      <c r="AY200" s="9"/>
      <c r="AZ200" s="54"/>
      <c r="BA200" s="24"/>
      <c r="BB200" s="9"/>
      <c r="BC200" s="25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</row>
    <row r="201" spans="1:103" s="27" customFormat="1" ht="18" customHeight="1" x14ac:dyDescent="0.25">
      <c r="A201" s="7" t="s">
        <v>307</v>
      </c>
      <c r="B201" s="1" t="s">
        <v>1</v>
      </c>
      <c r="C201" s="1" t="s">
        <v>453</v>
      </c>
      <c r="D201" s="1" t="s">
        <v>3</v>
      </c>
      <c r="E201" s="2">
        <v>8551.9500000000007</v>
      </c>
      <c r="F201" s="42"/>
      <c r="G201" s="43"/>
      <c r="H201" s="44"/>
      <c r="I201" s="44"/>
      <c r="J201" s="44"/>
      <c r="K201" s="44"/>
      <c r="L201" s="42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6"/>
      <c r="AM201" s="47"/>
      <c r="AN201" s="46"/>
      <c r="AO201" s="48"/>
      <c r="AP201" s="46"/>
      <c r="AQ201" s="49"/>
      <c r="AR201" s="50"/>
      <c r="AS201" s="51"/>
      <c r="AT201" s="52"/>
      <c r="AU201" s="20"/>
      <c r="AV201" s="21"/>
      <c r="AW201" s="53"/>
      <c r="AX201" s="20"/>
      <c r="AY201" s="9"/>
      <c r="AZ201" s="54"/>
      <c r="BA201" s="24"/>
      <c r="BB201" s="9"/>
      <c r="BC201" s="25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</row>
    <row r="202" spans="1:103" s="27" customFormat="1" ht="18" customHeight="1" x14ac:dyDescent="0.25">
      <c r="A202" s="7" t="s">
        <v>308</v>
      </c>
      <c r="B202" s="1" t="s">
        <v>309</v>
      </c>
      <c r="C202" s="1" t="s">
        <v>2</v>
      </c>
      <c r="D202" s="1" t="s">
        <v>3</v>
      </c>
      <c r="E202" s="2">
        <v>42493.619999999988</v>
      </c>
      <c r="F202" s="42"/>
      <c r="G202" s="43"/>
      <c r="H202" s="44"/>
      <c r="I202" s="44"/>
      <c r="J202" s="44"/>
      <c r="K202" s="44"/>
      <c r="L202" s="42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6"/>
      <c r="AM202" s="47"/>
      <c r="AN202" s="46"/>
      <c r="AO202" s="48"/>
      <c r="AP202" s="46"/>
      <c r="AQ202" s="49"/>
      <c r="AR202" s="50"/>
      <c r="AS202" s="51"/>
      <c r="AT202" s="52"/>
      <c r="AU202" s="20"/>
      <c r="AV202" s="21"/>
      <c r="AW202" s="53"/>
      <c r="AX202" s="20"/>
      <c r="AY202" s="9"/>
      <c r="AZ202" s="54"/>
      <c r="BA202" s="24"/>
      <c r="BB202" s="9"/>
      <c r="BC202" s="25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</row>
    <row r="203" spans="1:103" s="60" customFormat="1" ht="18" customHeight="1" x14ac:dyDescent="0.25">
      <c r="A203" s="7" t="s">
        <v>310</v>
      </c>
      <c r="B203" s="1" t="s">
        <v>311</v>
      </c>
      <c r="C203" s="1" t="s">
        <v>2</v>
      </c>
      <c r="D203" s="1" t="s">
        <v>3</v>
      </c>
      <c r="E203" s="2">
        <v>41847.130000000012</v>
      </c>
      <c r="F203" s="42"/>
      <c r="G203" s="43"/>
      <c r="H203" s="44"/>
      <c r="I203" s="44"/>
      <c r="J203" s="44"/>
      <c r="K203" s="44"/>
      <c r="L203" s="42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6"/>
      <c r="AM203" s="47"/>
      <c r="AN203" s="46"/>
      <c r="AO203" s="48"/>
      <c r="AP203" s="46"/>
      <c r="AQ203" s="49"/>
      <c r="AR203" s="50"/>
      <c r="AS203" s="51"/>
      <c r="AT203" s="52"/>
      <c r="AU203" s="20"/>
      <c r="AV203" s="21"/>
      <c r="AW203" s="53"/>
      <c r="AX203" s="20"/>
      <c r="AY203" s="9"/>
      <c r="AZ203" s="54"/>
      <c r="BA203" s="24"/>
      <c r="BB203" s="9"/>
      <c r="BC203" s="25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</row>
    <row r="204" spans="1:103" s="60" customFormat="1" ht="18" customHeight="1" x14ac:dyDescent="0.25">
      <c r="A204" s="7" t="s">
        <v>312</v>
      </c>
      <c r="B204" s="1" t="s">
        <v>106</v>
      </c>
      <c r="C204" s="1" t="s">
        <v>2</v>
      </c>
      <c r="D204" s="1" t="s">
        <v>3</v>
      </c>
      <c r="E204" s="2">
        <v>22211.67</v>
      </c>
      <c r="F204" s="42"/>
      <c r="G204" s="43"/>
      <c r="H204" s="44"/>
      <c r="I204" s="44"/>
      <c r="J204" s="44"/>
      <c r="K204" s="44"/>
      <c r="L204" s="42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6"/>
      <c r="AM204" s="47"/>
      <c r="AN204" s="46"/>
      <c r="AO204" s="48"/>
      <c r="AP204" s="46"/>
      <c r="AQ204" s="49"/>
      <c r="AR204" s="50"/>
      <c r="AS204" s="51"/>
      <c r="AT204" s="52"/>
      <c r="AU204" s="20"/>
      <c r="AV204" s="21"/>
      <c r="AW204" s="53"/>
      <c r="AX204" s="20"/>
      <c r="AY204" s="9"/>
      <c r="AZ204" s="54"/>
      <c r="BA204" s="24"/>
      <c r="BB204" s="9"/>
      <c r="BC204" s="25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</row>
    <row r="205" spans="1:103" s="60" customFormat="1" ht="18" customHeight="1" x14ac:dyDescent="0.25">
      <c r="A205" s="7" t="s">
        <v>313</v>
      </c>
      <c r="B205" s="1" t="s">
        <v>50</v>
      </c>
      <c r="C205" s="1" t="s">
        <v>2</v>
      </c>
      <c r="D205" s="1" t="s">
        <v>3</v>
      </c>
      <c r="E205" s="2">
        <v>17331.34</v>
      </c>
      <c r="F205" s="42"/>
      <c r="G205" s="43"/>
      <c r="H205" s="44"/>
      <c r="I205" s="44"/>
      <c r="J205" s="44"/>
      <c r="K205" s="44"/>
      <c r="L205" s="42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6"/>
      <c r="AM205" s="47"/>
      <c r="AN205" s="46"/>
      <c r="AO205" s="48"/>
      <c r="AP205" s="46"/>
      <c r="AQ205" s="49"/>
      <c r="AR205" s="50"/>
      <c r="AS205" s="51"/>
      <c r="AT205" s="52"/>
      <c r="AU205" s="20"/>
      <c r="AV205" s="21"/>
      <c r="AW205" s="53"/>
      <c r="AX205" s="20"/>
      <c r="AY205" s="9"/>
      <c r="AZ205" s="54"/>
      <c r="BA205" s="24"/>
      <c r="BB205" s="9"/>
      <c r="BC205" s="25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</row>
    <row r="206" spans="1:103" s="27" customFormat="1" ht="18" customHeight="1" x14ac:dyDescent="0.25">
      <c r="A206" s="7" t="s">
        <v>314</v>
      </c>
      <c r="B206" s="1" t="s">
        <v>315</v>
      </c>
      <c r="C206" s="1" t="s">
        <v>2</v>
      </c>
      <c r="D206" s="1" t="s">
        <v>3</v>
      </c>
      <c r="E206" s="2">
        <v>28544.229999999992</v>
      </c>
      <c r="F206" s="42"/>
      <c r="G206" s="43"/>
      <c r="H206" s="44"/>
      <c r="I206" s="44"/>
      <c r="J206" s="44"/>
      <c r="K206" s="44"/>
      <c r="L206" s="42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6"/>
      <c r="AM206" s="47"/>
      <c r="AN206" s="46"/>
      <c r="AO206" s="48"/>
      <c r="AP206" s="46"/>
      <c r="AQ206" s="49"/>
      <c r="AR206" s="50"/>
      <c r="AS206" s="51"/>
      <c r="AT206" s="52"/>
      <c r="AU206" s="20"/>
      <c r="AV206" s="21"/>
      <c r="AW206" s="53"/>
      <c r="AX206" s="20"/>
      <c r="AY206" s="9"/>
      <c r="AZ206" s="54"/>
      <c r="BA206" s="24"/>
      <c r="BB206" s="9"/>
      <c r="BC206" s="25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</row>
    <row r="207" spans="1:103" s="27" customFormat="1" ht="18" customHeight="1" x14ac:dyDescent="0.25">
      <c r="A207" s="7" t="s">
        <v>316</v>
      </c>
      <c r="B207" s="1" t="s">
        <v>317</v>
      </c>
      <c r="C207" s="1" t="s">
        <v>2</v>
      </c>
      <c r="D207" s="1" t="s">
        <v>3</v>
      </c>
      <c r="E207" s="2">
        <v>29155.229999999992</v>
      </c>
      <c r="F207" s="42"/>
      <c r="G207" s="43"/>
      <c r="H207" s="44"/>
      <c r="I207" s="44"/>
      <c r="J207" s="44"/>
      <c r="K207" s="44"/>
      <c r="L207" s="42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6"/>
      <c r="AM207" s="47"/>
      <c r="AN207" s="46"/>
      <c r="AO207" s="48"/>
      <c r="AP207" s="46"/>
      <c r="AQ207" s="49"/>
      <c r="AR207" s="50"/>
      <c r="AS207" s="51"/>
      <c r="AT207" s="52"/>
      <c r="AU207" s="20"/>
      <c r="AV207" s="21"/>
      <c r="AW207" s="53"/>
      <c r="AX207" s="20"/>
      <c r="AY207" s="9"/>
      <c r="AZ207" s="54"/>
      <c r="BA207" s="24"/>
      <c r="BB207" s="9"/>
      <c r="BC207" s="25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</row>
    <row r="208" spans="1:103" s="60" customFormat="1" ht="18" customHeight="1" x14ac:dyDescent="0.25">
      <c r="A208" s="7" t="s">
        <v>318</v>
      </c>
      <c r="B208" s="1" t="s">
        <v>34</v>
      </c>
      <c r="C208" s="1" t="s">
        <v>2</v>
      </c>
      <c r="D208" s="1" t="s">
        <v>3</v>
      </c>
      <c r="E208" s="2">
        <v>16117.270000000004</v>
      </c>
      <c r="F208" s="42"/>
      <c r="G208" s="43"/>
      <c r="H208" s="44"/>
      <c r="I208" s="44"/>
      <c r="J208" s="44"/>
      <c r="K208" s="44"/>
      <c r="L208" s="42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6"/>
      <c r="AM208" s="47"/>
      <c r="AN208" s="46"/>
      <c r="AO208" s="48"/>
      <c r="AP208" s="46"/>
      <c r="AQ208" s="49"/>
      <c r="AR208" s="50"/>
      <c r="AS208" s="49"/>
      <c r="AT208" s="50"/>
      <c r="AU208" s="20"/>
      <c r="AV208" s="21"/>
      <c r="AW208" s="53"/>
      <c r="AX208" s="20"/>
      <c r="AY208" s="9"/>
      <c r="AZ208" s="54"/>
      <c r="BA208" s="24"/>
      <c r="BB208" s="9"/>
      <c r="BC208" s="25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</row>
    <row r="209" spans="1:103" s="27" customFormat="1" ht="18" customHeight="1" x14ac:dyDescent="0.25">
      <c r="A209" s="7" t="s">
        <v>319</v>
      </c>
      <c r="B209" s="1" t="s">
        <v>1</v>
      </c>
      <c r="C209" s="1" t="s">
        <v>2</v>
      </c>
      <c r="D209" s="1" t="s">
        <v>3</v>
      </c>
      <c r="E209" s="2">
        <v>13647.659999999998</v>
      </c>
      <c r="F209" s="42"/>
      <c r="G209" s="43"/>
      <c r="H209" s="44"/>
      <c r="I209" s="44"/>
      <c r="J209" s="44"/>
      <c r="K209" s="44"/>
      <c r="L209" s="42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6"/>
      <c r="AM209" s="47"/>
      <c r="AN209" s="46"/>
      <c r="AO209" s="48"/>
      <c r="AP209" s="46"/>
      <c r="AQ209" s="49"/>
      <c r="AR209" s="50"/>
      <c r="AS209" s="49"/>
      <c r="AT209" s="50"/>
      <c r="AU209" s="20"/>
      <c r="AV209" s="21"/>
      <c r="AW209" s="53"/>
      <c r="AX209" s="20"/>
      <c r="AY209" s="9"/>
      <c r="AZ209" s="54"/>
      <c r="BA209" s="24"/>
      <c r="BB209" s="9"/>
      <c r="BC209" s="25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</row>
    <row r="210" spans="1:103" s="60" customFormat="1" ht="18" customHeight="1" x14ac:dyDescent="0.25">
      <c r="A210" s="7" t="s">
        <v>320</v>
      </c>
      <c r="B210" s="1" t="s">
        <v>321</v>
      </c>
      <c r="C210" s="1" t="s">
        <v>2</v>
      </c>
      <c r="D210" s="1" t="s">
        <v>3</v>
      </c>
      <c r="E210" s="2">
        <v>40636.18</v>
      </c>
      <c r="F210" s="42"/>
      <c r="G210" s="43"/>
      <c r="H210" s="44"/>
      <c r="I210" s="44"/>
      <c r="J210" s="44"/>
      <c r="K210" s="44"/>
      <c r="L210" s="42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6"/>
      <c r="AM210" s="47"/>
      <c r="AN210" s="46"/>
      <c r="AO210" s="48"/>
      <c r="AP210" s="46"/>
      <c r="AQ210" s="49"/>
      <c r="AR210" s="50"/>
      <c r="AS210" s="49"/>
      <c r="AT210" s="50"/>
      <c r="AU210" s="20"/>
      <c r="AV210" s="21"/>
      <c r="AW210" s="53"/>
      <c r="AX210" s="20"/>
      <c r="AY210" s="9"/>
      <c r="AZ210" s="54"/>
      <c r="BA210" s="24"/>
      <c r="BB210" s="9"/>
      <c r="BC210" s="25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</row>
    <row r="211" spans="1:103" s="72" customFormat="1" ht="18" customHeight="1" x14ac:dyDescent="0.25">
      <c r="A211" s="7" t="s">
        <v>322</v>
      </c>
      <c r="B211" s="1" t="s">
        <v>323</v>
      </c>
      <c r="C211" s="1" t="s">
        <v>457</v>
      </c>
      <c r="D211" s="1" t="s">
        <v>205</v>
      </c>
      <c r="E211" s="2">
        <v>18000</v>
      </c>
      <c r="F211" s="73"/>
      <c r="G211" s="71"/>
      <c r="H211" s="71"/>
      <c r="I211" s="71"/>
      <c r="J211" s="71"/>
      <c r="K211" s="71"/>
      <c r="L211" s="73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5"/>
      <c r="AM211" s="76"/>
      <c r="AN211" s="75"/>
      <c r="AO211" s="77"/>
      <c r="AP211" s="75"/>
      <c r="AQ211" s="51"/>
      <c r="AR211" s="52"/>
      <c r="AS211" s="52"/>
      <c r="AT211" s="56"/>
      <c r="AU211" s="78"/>
      <c r="AV211" s="79"/>
      <c r="AW211" s="80"/>
      <c r="AX211" s="78"/>
      <c r="AY211" s="62"/>
      <c r="AZ211" s="81"/>
      <c r="BA211" s="82"/>
      <c r="BB211" s="62"/>
      <c r="BC211" s="25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</row>
    <row r="212" spans="1:103" s="27" customFormat="1" ht="18" customHeight="1" x14ac:dyDescent="0.25">
      <c r="A212" s="7" t="s">
        <v>324</v>
      </c>
      <c r="B212" s="1" t="s">
        <v>167</v>
      </c>
      <c r="C212" s="1" t="s">
        <v>2</v>
      </c>
      <c r="D212" s="1" t="s">
        <v>3</v>
      </c>
      <c r="E212" s="2">
        <v>31847.139999999996</v>
      </c>
      <c r="F212" s="45"/>
      <c r="G212" s="44"/>
      <c r="H212" s="44"/>
      <c r="I212" s="44"/>
      <c r="J212" s="44"/>
      <c r="K212" s="44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6"/>
      <c r="AM212" s="34"/>
      <c r="AN212" s="46"/>
      <c r="AO212" s="31"/>
      <c r="AP212" s="9"/>
      <c r="AQ212" s="49"/>
      <c r="AR212" s="49"/>
      <c r="AS212" s="51"/>
      <c r="AT212" s="64"/>
      <c r="AU212" s="65"/>
      <c r="AV212" s="44"/>
      <c r="AW212" s="44"/>
      <c r="AX212" s="65"/>
      <c r="AY212" s="9"/>
      <c r="AZ212" s="44"/>
      <c r="BA212" s="44"/>
      <c r="BB212" s="44"/>
      <c r="BC212" s="25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</row>
    <row r="213" spans="1:103" s="27" customFormat="1" ht="18" customHeight="1" x14ac:dyDescent="0.25">
      <c r="A213" s="7" t="s">
        <v>325</v>
      </c>
      <c r="B213" s="1" t="s">
        <v>326</v>
      </c>
      <c r="C213" s="1" t="s">
        <v>2</v>
      </c>
      <c r="D213" s="1" t="s">
        <v>3</v>
      </c>
      <c r="E213" s="2">
        <v>22485.969999999998</v>
      </c>
      <c r="F213" s="45"/>
      <c r="G213" s="44"/>
      <c r="H213" s="44"/>
      <c r="I213" s="44"/>
      <c r="J213" s="44"/>
      <c r="K213" s="44"/>
      <c r="L213" s="45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6"/>
      <c r="AM213" s="34"/>
      <c r="AN213" s="46"/>
      <c r="AO213" s="31"/>
      <c r="AP213" s="9"/>
      <c r="AQ213" s="49"/>
      <c r="AR213" s="49"/>
      <c r="AS213" s="51"/>
      <c r="AT213" s="64"/>
      <c r="AU213" s="65"/>
      <c r="AV213" s="44"/>
      <c r="AW213" s="44"/>
      <c r="AX213" s="65"/>
      <c r="AY213" s="9"/>
      <c r="AZ213" s="44"/>
      <c r="BA213" s="44"/>
      <c r="BB213" s="44"/>
      <c r="BC213" s="25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</row>
    <row r="214" spans="1:103" s="40" customFormat="1" ht="18" customHeight="1" x14ac:dyDescent="0.25">
      <c r="A214" s="7" t="s">
        <v>327</v>
      </c>
      <c r="B214" s="1" t="s">
        <v>1</v>
      </c>
      <c r="C214" s="1" t="s">
        <v>2</v>
      </c>
      <c r="D214" s="1" t="s">
        <v>3</v>
      </c>
      <c r="E214" s="2">
        <v>12978.929999999998</v>
      </c>
      <c r="F214" s="33"/>
      <c r="G214" s="44"/>
      <c r="H214" s="44"/>
      <c r="I214" s="44"/>
      <c r="J214" s="44"/>
      <c r="K214" s="4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9"/>
      <c r="AM214" s="34"/>
      <c r="AN214" s="9"/>
      <c r="AO214" s="31"/>
      <c r="AP214" s="9"/>
      <c r="AQ214" s="35"/>
      <c r="AR214" s="35"/>
      <c r="AS214" s="36"/>
      <c r="AT214" s="37"/>
      <c r="AU214" s="38"/>
      <c r="AV214" s="9"/>
      <c r="AW214" s="9"/>
      <c r="AX214" s="38"/>
      <c r="AY214" s="9"/>
      <c r="AZ214" s="9"/>
      <c r="BA214" s="9"/>
      <c r="BB214" s="9"/>
      <c r="BC214" s="25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</row>
    <row r="215" spans="1:103" s="27" customFormat="1" ht="18" customHeight="1" x14ac:dyDescent="0.25">
      <c r="A215" s="7" t="s">
        <v>328</v>
      </c>
      <c r="B215" s="1" t="s">
        <v>174</v>
      </c>
      <c r="C215" s="1" t="s">
        <v>2</v>
      </c>
      <c r="D215" s="1" t="s">
        <v>3</v>
      </c>
      <c r="E215" s="2">
        <v>20727.72</v>
      </c>
      <c r="F215" s="66"/>
      <c r="G215" s="9"/>
      <c r="H215" s="9"/>
      <c r="I215" s="9"/>
      <c r="J215" s="9"/>
      <c r="K215" s="9"/>
      <c r="L215" s="66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9"/>
      <c r="AM215" s="34"/>
      <c r="AN215" s="9"/>
      <c r="AO215" s="31"/>
      <c r="AP215" s="9"/>
      <c r="AQ215" s="36"/>
      <c r="AR215" s="36"/>
      <c r="AS215" s="36"/>
      <c r="AT215" s="37"/>
      <c r="AU215" s="67"/>
      <c r="AV215" s="68"/>
      <c r="AW215" s="62"/>
      <c r="AX215" s="67"/>
      <c r="AY215" s="9"/>
      <c r="AZ215" s="62"/>
      <c r="BA215" s="69"/>
      <c r="BB215" s="9"/>
      <c r="BC215" s="25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</row>
    <row r="216" spans="1:103" s="27" customFormat="1" ht="18" customHeight="1" x14ac:dyDescent="0.25">
      <c r="A216" s="7" t="s">
        <v>329</v>
      </c>
      <c r="B216" s="1" t="s">
        <v>330</v>
      </c>
      <c r="C216" s="1" t="s">
        <v>450</v>
      </c>
      <c r="D216" s="1" t="s">
        <v>3</v>
      </c>
      <c r="E216" s="2">
        <f>31954.72-17206.39</f>
        <v>14748.330000000002</v>
      </c>
      <c r="F216" s="42"/>
      <c r="G216" s="43"/>
      <c r="H216" s="44"/>
      <c r="I216" s="44"/>
      <c r="J216" s="44"/>
      <c r="K216" s="44"/>
      <c r="L216" s="42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6"/>
      <c r="AM216" s="47"/>
      <c r="AN216" s="46"/>
      <c r="AO216" s="48"/>
      <c r="AP216" s="46"/>
      <c r="AQ216" s="49"/>
      <c r="AR216" s="50"/>
      <c r="AS216" s="49"/>
      <c r="AT216" s="50"/>
      <c r="AU216" s="20"/>
      <c r="AV216" s="21"/>
      <c r="AW216" s="53"/>
      <c r="AX216" s="20"/>
      <c r="AY216" s="9"/>
      <c r="AZ216" s="54"/>
      <c r="BA216" s="24"/>
      <c r="BB216" s="9"/>
      <c r="BC216" s="25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</row>
    <row r="217" spans="1:103" s="27" customFormat="1" ht="18" customHeight="1" x14ac:dyDescent="0.25">
      <c r="A217" s="7" t="s">
        <v>329</v>
      </c>
      <c r="B217" s="1" t="s">
        <v>330</v>
      </c>
      <c r="C217" s="1" t="s">
        <v>462</v>
      </c>
      <c r="D217" s="1" t="s">
        <v>3</v>
      </c>
      <c r="E217" s="2">
        <f>14748.33+2458.06</f>
        <v>17206.39</v>
      </c>
      <c r="F217" s="42"/>
      <c r="G217" s="43"/>
      <c r="H217" s="44"/>
      <c r="I217" s="44"/>
      <c r="J217" s="44"/>
      <c r="K217" s="44"/>
      <c r="L217" s="42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6"/>
      <c r="AM217" s="47"/>
      <c r="AN217" s="46"/>
      <c r="AO217" s="48"/>
      <c r="AP217" s="46"/>
      <c r="AQ217" s="49"/>
      <c r="AR217" s="50"/>
      <c r="AS217" s="49"/>
      <c r="AT217" s="50"/>
      <c r="AU217" s="20"/>
      <c r="AV217" s="21"/>
      <c r="AW217" s="53"/>
      <c r="AX217" s="20"/>
      <c r="AY217" s="9"/>
      <c r="AZ217" s="54"/>
      <c r="BA217" s="24"/>
      <c r="BB217" s="9"/>
      <c r="BC217" s="25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</row>
    <row r="218" spans="1:103" s="27" customFormat="1" ht="18" customHeight="1" x14ac:dyDescent="0.25">
      <c r="A218" s="7" t="s">
        <v>331</v>
      </c>
      <c r="B218" s="1" t="s">
        <v>332</v>
      </c>
      <c r="C218" s="1" t="s">
        <v>2</v>
      </c>
      <c r="D218" s="1" t="s">
        <v>3</v>
      </c>
      <c r="E218" s="2">
        <v>20028.580000000002</v>
      </c>
      <c r="F218" s="42"/>
      <c r="G218" s="43"/>
      <c r="H218" s="44"/>
      <c r="I218" s="44"/>
      <c r="J218" s="44"/>
      <c r="K218" s="44"/>
      <c r="L218" s="42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6"/>
      <c r="AM218" s="47"/>
      <c r="AN218" s="46"/>
      <c r="AO218" s="48"/>
      <c r="AP218" s="46"/>
      <c r="AQ218" s="49"/>
      <c r="AR218" s="50"/>
      <c r="AS218" s="51"/>
      <c r="AT218" s="52"/>
      <c r="AU218" s="20"/>
      <c r="AV218" s="21"/>
      <c r="AW218" s="53"/>
      <c r="AX218" s="20"/>
      <c r="AY218" s="9"/>
      <c r="AZ218" s="54"/>
      <c r="BA218" s="24"/>
      <c r="BB218" s="9"/>
      <c r="BC218" s="25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</row>
    <row r="219" spans="1:103" s="27" customFormat="1" ht="18" customHeight="1" x14ac:dyDescent="0.25">
      <c r="A219" s="7" t="s">
        <v>333</v>
      </c>
      <c r="B219" s="1" t="s">
        <v>334</v>
      </c>
      <c r="C219" s="1" t="s">
        <v>2</v>
      </c>
      <c r="D219" s="1" t="s">
        <v>3</v>
      </c>
      <c r="E219" s="2">
        <v>20165.21</v>
      </c>
      <c r="F219" s="42"/>
      <c r="G219" s="43"/>
      <c r="H219" s="44"/>
      <c r="I219" s="44"/>
      <c r="J219" s="44"/>
      <c r="K219" s="44"/>
      <c r="L219" s="42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6"/>
      <c r="AM219" s="47"/>
      <c r="AN219" s="46"/>
      <c r="AO219" s="48"/>
      <c r="AP219" s="46"/>
      <c r="AQ219" s="49"/>
      <c r="AR219" s="50"/>
      <c r="AS219" s="51"/>
      <c r="AT219" s="52"/>
      <c r="AU219" s="20"/>
      <c r="AV219" s="21"/>
      <c r="AW219" s="53"/>
      <c r="AX219" s="20"/>
      <c r="AY219" s="9"/>
      <c r="AZ219" s="54"/>
      <c r="BA219" s="24"/>
      <c r="BB219" s="9"/>
      <c r="BC219" s="25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</row>
    <row r="220" spans="1:103" s="27" customFormat="1" ht="18" customHeight="1" x14ac:dyDescent="0.25">
      <c r="A220" s="7" t="s">
        <v>335</v>
      </c>
      <c r="B220" s="1" t="s">
        <v>236</v>
      </c>
      <c r="C220" s="1" t="s">
        <v>2</v>
      </c>
      <c r="D220" s="1" t="s">
        <v>3</v>
      </c>
      <c r="E220" s="2">
        <v>18220.28</v>
      </c>
      <c r="F220" s="42"/>
      <c r="G220" s="43"/>
      <c r="H220" s="44"/>
      <c r="I220" s="44"/>
      <c r="J220" s="44"/>
      <c r="K220" s="44"/>
      <c r="L220" s="42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6"/>
      <c r="AM220" s="47"/>
      <c r="AN220" s="46"/>
      <c r="AO220" s="48"/>
      <c r="AP220" s="46"/>
      <c r="AQ220" s="49"/>
      <c r="AR220" s="50"/>
      <c r="AS220" s="51"/>
      <c r="AT220" s="52"/>
      <c r="AU220" s="20"/>
      <c r="AV220" s="21"/>
      <c r="AW220" s="53"/>
      <c r="AX220" s="20"/>
      <c r="AY220" s="9"/>
      <c r="AZ220" s="54"/>
      <c r="BA220" s="24"/>
      <c r="BB220" s="9"/>
      <c r="BC220" s="25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</row>
    <row r="221" spans="1:103" s="27" customFormat="1" ht="18" customHeight="1" x14ac:dyDescent="0.25">
      <c r="A221" s="7" t="s">
        <v>336</v>
      </c>
      <c r="B221" s="1" t="s">
        <v>122</v>
      </c>
      <c r="C221" s="1" t="s">
        <v>2</v>
      </c>
      <c r="D221" s="1" t="s">
        <v>3</v>
      </c>
      <c r="E221" s="2">
        <v>21932.819999999996</v>
      </c>
      <c r="F221" s="42"/>
      <c r="G221" s="43"/>
      <c r="H221" s="44"/>
      <c r="I221" s="44"/>
      <c r="J221" s="44"/>
      <c r="K221" s="44"/>
      <c r="L221" s="42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6"/>
      <c r="AM221" s="47"/>
      <c r="AN221" s="46"/>
      <c r="AO221" s="48"/>
      <c r="AP221" s="46"/>
      <c r="AQ221" s="49"/>
      <c r="AR221" s="50"/>
      <c r="AS221" s="51"/>
      <c r="AT221" s="52"/>
      <c r="AU221" s="20"/>
      <c r="AV221" s="21"/>
      <c r="AW221" s="53"/>
      <c r="AX221" s="20"/>
      <c r="AY221" s="9"/>
      <c r="AZ221" s="54"/>
      <c r="BA221" s="24"/>
      <c r="BB221" s="9"/>
      <c r="BC221" s="25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</row>
    <row r="222" spans="1:103" s="27" customFormat="1" ht="18" customHeight="1" x14ac:dyDescent="0.25">
      <c r="A222" s="7" t="s">
        <v>337</v>
      </c>
      <c r="B222" s="1" t="s">
        <v>338</v>
      </c>
      <c r="C222" s="1" t="s">
        <v>2</v>
      </c>
      <c r="D222" s="1" t="s">
        <v>3</v>
      </c>
      <c r="E222" s="2">
        <v>35212.6</v>
      </c>
      <c r="F222" s="42"/>
      <c r="G222" s="43"/>
      <c r="H222" s="44"/>
      <c r="I222" s="44"/>
      <c r="J222" s="44"/>
      <c r="K222" s="44"/>
      <c r="L222" s="42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6"/>
      <c r="AM222" s="47"/>
      <c r="AN222" s="46"/>
      <c r="AO222" s="48"/>
      <c r="AP222" s="46"/>
      <c r="AQ222" s="49"/>
      <c r="AR222" s="50"/>
      <c r="AS222" s="51"/>
      <c r="AT222" s="52"/>
      <c r="AU222" s="20"/>
      <c r="AV222" s="21"/>
      <c r="AW222" s="53"/>
      <c r="AX222" s="20"/>
      <c r="AY222" s="9"/>
      <c r="AZ222" s="54"/>
      <c r="BA222" s="24"/>
      <c r="BB222" s="9"/>
      <c r="BC222" s="25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</row>
    <row r="223" spans="1:103" s="27" customFormat="1" ht="18" customHeight="1" x14ac:dyDescent="0.25">
      <c r="A223" s="7" t="s">
        <v>339</v>
      </c>
      <c r="B223" s="1" t="s">
        <v>340</v>
      </c>
      <c r="C223" s="1" t="s">
        <v>2</v>
      </c>
      <c r="D223" s="1" t="s">
        <v>3</v>
      </c>
      <c r="E223" s="2">
        <v>15872.090000000002</v>
      </c>
      <c r="F223" s="42"/>
      <c r="G223" s="43"/>
      <c r="H223" s="44"/>
      <c r="I223" s="44"/>
      <c r="J223" s="44"/>
      <c r="K223" s="44"/>
      <c r="L223" s="42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6"/>
      <c r="AM223" s="47"/>
      <c r="AN223" s="46"/>
      <c r="AO223" s="48"/>
      <c r="AP223" s="46"/>
      <c r="AQ223" s="49"/>
      <c r="AR223" s="50"/>
      <c r="AS223" s="51"/>
      <c r="AT223" s="52"/>
      <c r="AU223" s="20"/>
      <c r="AV223" s="21"/>
      <c r="AW223" s="53"/>
      <c r="AX223" s="20"/>
      <c r="AY223" s="9"/>
      <c r="AZ223" s="54"/>
      <c r="BA223" s="24"/>
      <c r="BB223" s="9"/>
      <c r="BC223" s="25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</row>
    <row r="224" spans="1:103" s="27" customFormat="1" ht="18" customHeight="1" x14ac:dyDescent="0.25">
      <c r="A224" s="7" t="s">
        <v>341</v>
      </c>
      <c r="B224" s="1" t="s">
        <v>34</v>
      </c>
      <c r="C224" s="1" t="s">
        <v>2</v>
      </c>
      <c r="D224" s="1" t="s">
        <v>3</v>
      </c>
      <c r="E224" s="2">
        <v>20478.25</v>
      </c>
      <c r="F224" s="42"/>
      <c r="G224" s="43"/>
      <c r="H224" s="44"/>
      <c r="I224" s="44"/>
      <c r="J224" s="44"/>
      <c r="K224" s="44"/>
      <c r="L224" s="42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6"/>
      <c r="AM224" s="47"/>
      <c r="AN224" s="46"/>
      <c r="AO224" s="48"/>
      <c r="AP224" s="46"/>
      <c r="AQ224" s="49"/>
      <c r="AR224" s="50"/>
      <c r="AS224" s="51"/>
      <c r="AT224" s="52"/>
      <c r="AU224" s="20"/>
      <c r="AV224" s="21"/>
      <c r="AW224" s="53"/>
      <c r="AX224" s="20"/>
      <c r="AY224" s="9"/>
      <c r="AZ224" s="54"/>
      <c r="BA224" s="24"/>
      <c r="BB224" s="9"/>
      <c r="BC224" s="25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</row>
    <row r="225" spans="1:103" s="84" customFormat="1" ht="18" customHeight="1" x14ac:dyDescent="0.25">
      <c r="A225" s="7" t="s">
        <v>342</v>
      </c>
      <c r="B225" s="1" t="s">
        <v>343</v>
      </c>
      <c r="C225" s="1" t="s">
        <v>2</v>
      </c>
      <c r="D225" s="1" t="s">
        <v>3</v>
      </c>
      <c r="E225" s="2">
        <v>19388.05</v>
      </c>
      <c r="F225" s="42"/>
      <c r="G225" s="43"/>
      <c r="H225" s="44"/>
      <c r="I225" s="44"/>
      <c r="J225" s="44"/>
      <c r="K225" s="71"/>
      <c r="L225" s="42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6"/>
      <c r="AM225" s="47"/>
      <c r="AN225" s="46"/>
      <c r="AO225" s="48"/>
      <c r="AP225" s="46"/>
      <c r="AQ225" s="49"/>
      <c r="AR225" s="50"/>
      <c r="AS225" s="51"/>
      <c r="AT225" s="52"/>
      <c r="AU225" s="20"/>
      <c r="AV225" s="21"/>
      <c r="AW225" s="53"/>
      <c r="AX225" s="20"/>
      <c r="AY225" s="62"/>
      <c r="AZ225" s="54"/>
      <c r="BA225" s="24"/>
      <c r="BB225" s="62"/>
      <c r="BC225" s="25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</row>
    <row r="226" spans="1:103" s="27" customFormat="1" ht="18" customHeight="1" x14ac:dyDescent="0.25">
      <c r="A226" s="7" t="s">
        <v>344</v>
      </c>
      <c r="B226" s="1" t="s">
        <v>345</v>
      </c>
      <c r="C226" s="1" t="s">
        <v>2</v>
      </c>
      <c r="D226" s="1" t="s">
        <v>3</v>
      </c>
      <c r="E226" s="2">
        <v>15859.739999999996</v>
      </c>
      <c r="F226" s="42"/>
      <c r="G226" s="43"/>
      <c r="H226" s="44"/>
      <c r="I226" s="44"/>
      <c r="J226" s="44"/>
      <c r="K226" s="44"/>
      <c r="L226" s="42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6"/>
      <c r="AM226" s="47"/>
      <c r="AN226" s="46"/>
      <c r="AO226" s="48"/>
      <c r="AP226" s="46"/>
      <c r="AQ226" s="49"/>
      <c r="AR226" s="50"/>
      <c r="AS226" s="51"/>
      <c r="AT226" s="52"/>
      <c r="AU226" s="20"/>
      <c r="AV226" s="21"/>
      <c r="AW226" s="53"/>
      <c r="AX226" s="20"/>
      <c r="AY226" s="9"/>
      <c r="AZ226" s="54"/>
      <c r="BA226" s="24"/>
      <c r="BB226" s="9"/>
      <c r="BC226" s="25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</row>
    <row r="227" spans="1:103" s="27" customFormat="1" ht="18" customHeight="1" x14ac:dyDescent="0.25">
      <c r="A227" s="7" t="s">
        <v>346</v>
      </c>
      <c r="B227" s="1" t="s">
        <v>347</v>
      </c>
      <c r="C227" s="1" t="s">
        <v>2</v>
      </c>
      <c r="D227" s="1" t="s">
        <v>3</v>
      </c>
      <c r="E227" s="2">
        <v>18658.640000000003</v>
      </c>
      <c r="F227" s="42"/>
      <c r="G227" s="43"/>
      <c r="H227" s="44"/>
      <c r="I227" s="44"/>
      <c r="J227" s="44"/>
      <c r="K227" s="44"/>
      <c r="L227" s="42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6"/>
      <c r="AM227" s="47"/>
      <c r="AN227" s="46"/>
      <c r="AO227" s="48"/>
      <c r="AP227" s="46"/>
      <c r="AQ227" s="49"/>
      <c r="AR227" s="50"/>
      <c r="AS227" s="51"/>
      <c r="AT227" s="52"/>
      <c r="AU227" s="20"/>
      <c r="AV227" s="21"/>
      <c r="AW227" s="53"/>
      <c r="AX227" s="20"/>
      <c r="AY227" s="9"/>
      <c r="AZ227" s="54"/>
      <c r="BA227" s="24"/>
      <c r="BB227" s="9"/>
      <c r="BC227" s="25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</row>
    <row r="228" spans="1:103" s="27" customFormat="1" ht="18" customHeight="1" x14ac:dyDescent="0.25">
      <c r="A228" s="7" t="s">
        <v>348</v>
      </c>
      <c r="B228" s="1" t="s">
        <v>9</v>
      </c>
      <c r="C228" s="1" t="s">
        <v>2</v>
      </c>
      <c r="D228" s="1" t="s">
        <v>3</v>
      </c>
      <c r="E228" s="2">
        <v>13217.409999999998</v>
      </c>
      <c r="F228" s="42"/>
      <c r="G228" s="43"/>
      <c r="H228" s="44"/>
      <c r="I228" s="44"/>
      <c r="J228" s="44"/>
      <c r="K228" s="44"/>
      <c r="L228" s="42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6"/>
      <c r="AM228" s="47"/>
      <c r="AN228" s="46"/>
      <c r="AO228" s="48"/>
      <c r="AP228" s="46"/>
      <c r="AQ228" s="49"/>
      <c r="AR228" s="50"/>
      <c r="AS228" s="51"/>
      <c r="AT228" s="52"/>
      <c r="AU228" s="20"/>
      <c r="AV228" s="21"/>
      <c r="AW228" s="53"/>
      <c r="AX228" s="20"/>
      <c r="AY228" s="9"/>
      <c r="AZ228" s="54"/>
      <c r="BA228" s="24"/>
      <c r="BB228" s="9"/>
      <c r="BC228" s="25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</row>
    <row r="229" spans="1:103" s="27" customFormat="1" ht="18" customHeight="1" x14ac:dyDescent="0.25">
      <c r="A229" s="7" t="s">
        <v>349</v>
      </c>
      <c r="B229" s="1" t="s">
        <v>242</v>
      </c>
      <c r="C229" s="1" t="s">
        <v>2</v>
      </c>
      <c r="D229" s="1" t="s">
        <v>3</v>
      </c>
      <c r="E229" s="2">
        <v>31574.399999999994</v>
      </c>
      <c r="F229" s="42"/>
      <c r="G229" s="43"/>
      <c r="H229" s="44"/>
      <c r="I229" s="44"/>
      <c r="J229" s="44"/>
      <c r="K229" s="44"/>
      <c r="L229" s="42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6"/>
      <c r="AM229" s="47"/>
      <c r="AN229" s="46"/>
      <c r="AO229" s="48"/>
      <c r="AP229" s="46"/>
      <c r="AQ229" s="49"/>
      <c r="AR229" s="50"/>
      <c r="AS229" s="49"/>
      <c r="AT229" s="50"/>
      <c r="AU229" s="20"/>
      <c r="AV229" s="21"/>
      <c r="AW229" s="53"/>
      <c r="AX229" s="20"/>
      <c r="AY229" s="9"/>
      <c r="AZ229" s="54"/>
      <c r="BA229" s="24"/>
      <c r="BB229" s="9"/>
      <c r="BC229" s="25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</row>
    <row r="230" spans="1:103" s="27" customFormat="1" ht="18" customHeight="1" x14ac:dyDescent="0.25">
      <c r="A230" s="7" t="s">
        <v>350</v>
      </c>
      <c r="B230" s="1" t="s">
        <v>351</v>
      </c>
      <c r="C230" s="1" t="s">
        <v>2</v>
      </c>
      <c r="D230" s="1" t="s">
        <v>3</v>
      </c>
      <c r="E230" s="2">
        <v>42493.619999999988</v>
      </c>
      <c r="F230" s="42"/>
      <c r="G230" s="43"/>
      <c r="H230" s="44"/>
      <c r="I230" s="44"/>
      <c r="J230" s="44"/>
      <c r="K230" s="44"/>
      <c r="L230" s="42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6"/>
      <c r="AM230" s="47"/>
      <c r="AN230" s="46"/>
      <c r="AO230" s="48"/>
      <c r="AP230" s="46"/>
      <c r="AQ230" s="49"/>
      <c r="AR230" s="50"/>
      <c r="AS230" s="49"/>
      <c r="AT230" s="50"/>
      <c r="AU230" s="20"/>
      <c r="AV230" s="21"/>
      <c r="AW230" s="53"/>
      <c r="AX230" s="20"/>
      <c r="AY230" s="9"/>
      <c r="AZ230" s="54"/>
      <c r="BA230" s="24"/>
      <c r="BB230" s="9"/>
      <c r="BC230" s="25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</row>
    <row r="231" spans="1:103" s="72" customFormat="1" ht="18" customHeight="1" x14ac:dyDescent="0.25">
      <c r="A231" s="7" t="s">
        <v>352</v>
      </c>
      <c r="B231" s="1" t="s">
        <v>161</v>
      </c>
      <c r="C231" s="1" t="s">
        <v>2</v>
      </c>
      <c r="D231" s="1" t="s">
        <v>3</v>
      </c>
      <c r="E231" s="2">
        <v>24187.540000000008</v>
      </c>
      <c r="F231" s="73"/>
      <c r="G231" s="71"/>
      <c r="H231" s="71"/>
      <c r="I231" s="71"/>
      <c r="J231" s="71"/>
      <c r="K231" s="71"/>
      <c r="L231" s="73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5"/>
      <c r="AM231" s="76"/>
      <c r="AN231" s="75"/>
      <c r="AO231" s="77"/>
      <c r="AP231" s="75"/>
      <c r="AQ231" s="51"/>
      <c r="AR231" s="52"/>
      <c r="AS231" s="52"/>
      <c r="AT231" s="56"/>
      <c r="AU231" s="78"/>
      <c r="AV231" s="79"/>
      <c r="AW231" s="80"/>
      <c r="AX231" s="78"/>
      <c r="AY231" s="62"/>
      <c r="AZ231" s="81"/>
      <c r="BA231" s="82"/>
      <c r="BB231" s="62"/>
      <c r="BC231" s="25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</row>
    <row r="232" spans="1:103" s="72" customFormat="1" ht="18" customHeight="1" x14ac:dyDescent="0.25">
      <c r="A232" s="7"/>
      <c r="B232" s="1"/>
      <c r="C232" s="1"/>
      <c r="D232" s="1"/>
      <c r="E232" s="2"/>
      <c r="F232" s="73"/>
      <c r="G232" s="71"/>
      <c r="H232" s="71"/>
      <c r="I232" s="71"/>
      <c r="J232" s="71"/>
      <c r="K232" s="71"/>
      <c r="L232" s="73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5"/>
      <c r="AM232" s="76"/>
      <c r="AN232" s="75"/>
      <c r="AO232" s="77"/>
      <c r="AP232" s="75"/>
      <c r="AQ232" s="51"/>
      <c r="AR232" s="52"/>
      <c r="AS232" s="52"/>
      <c r="AT232" s="56"/>
      <c r="AU232" s="78"/>
      <c r="AV232" s="79"/>
      <c r="AW232" s="80"/>
      <c r="AX232" s="78"/>
      <c r="AY232" s="62"/>
      <c r="AZ232" s="81"/>
      <c r="BA232" s="82"/>
      <c r="BB232" s="62"/>
      <c r="BC232" s="25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</row>
    <row r="233" spans="1:103" s="72" customFormat="1" ht="18" customHeight="1" x14ac:dyDescent="0.25">
      <c r="A233" s="7"/>
      <c r="B233" s="1"/>
      <c r="C233" s="1"/>
      <c r="D233" s="1" t="s">
        <v>463</v>
      </c>
      <c r="E233" s="2">
        <f>SUM(E6:E232)</f>
        <v>5308080.42</v>
      </c>
      <c r="F233" s="73"/>
      <c r="G233" s="71"/>
      <c r="H233" s="71"/>
      <c r="I233" s="71"/>
      <c r="J233" s="71"/>
      <c r="K233" s="71"/>
      <c r="L233" s="73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5"/>
      <c r="AM233" s="76"/>
      <c r="AN233" s="75"/>
      <c r="AO233" s="77"/>
      <c r="AP233" s="75"/>
      <c r="AQ233" s="51"/>
      <c r="AR233" s="52"/>
      <c r="AS233" s="52"/>
      <c r="AT233" s="56"/>
      <c r="AU233" s="78"/>
      <c r="AV233" s="79"/>
      <c r="AW233" s="80"/>
      <c r="AX233" s="78"/>
      <c r="AY233" s="62"/>
      <c r="AZ233" s="81"/>
      <c r="BA233" s="82"/>
      <c r="BB233" s="62"/>
      <c r="BC233" s="25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</row>
    <row r="234" spans="1:103" s="72" customFormat="1" ht="18" customHeight="1" x14ac:dyDescent="0.25">
      <c r="A234" s="7" t="s">
        <v>464</v>
      </c>
      <c r="B234" s="1"/>
      <c r="C234" s="1"/>
      <c r="D234" s="1"/>
      <c r="E234" s="2"/>
      <c r="F234" s="73"/>
      <c r="G234" s="71"/>
      <c r="H234" s="71"/>
      <c r="I234" s="71"/>
      <c r="J234" s="71"/>
      <c r="K234" s="71"/>
      <c r="L234" s="73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5"/>
      <c r="AM234" s="76"/>
      <c r="AN234" s="75"/>
      <c r="AO234" s="77"/>
      <c r="AP234" s="75"/>
      <c r="AQ234" s="51"/>
      <c r="AR234" s="52"/>
      <c r="AS234" s="52"/>
      <c r="AT234" s="56"/>
      <c r="AU234" s="78"/>
      <c r="AV234" s="79"/>
      <c r="AW234" s="80"/>
      <c r="AX234" s="78"/>
      <c r="AY234" s="62"/>
      <c r="AZ234" s="81"/>
      <c r="BA234" s="82"/>
      <c r="BB234" s="62"/>
      <c r="BC234" s="25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</row>
    <row r="235" spans="1:103" s="72" customFormat="1" ht="18" customHeight="1" x14ac:dyDescent="0.25">
      <c r="A235" s="7" t="s">
        <v>478</v>
      </c>
      <c r="B235" s="1" t="s">
        <v>479</v>
      </c>
      <c r="C235" s="1" t="s">
        <v>480</v>
      </c>
      <c r="D235" s="1" t="s">
        <v>481</v>
      </c>
      <c r="E235" s="2" t="s">
        <v>475</v>
      </c>
      <c r="F235" s="73"/>
      <c r="G235" s="71"/>
      <c r="H235" s="71"/>
      <c r="I235" s="71"/>
      <c r="J235" s="71"/>
      <c r="K235" s="71"/>
      <c r="L235" s="73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5"/>
      <c r="AM235" s="76"/>
      <c r="AN235" s="75"/>
      <c r="AO235" s="77"/>
      <c r="AP235" s="75"/>
      <c r="AQ235" s="51"/>
      <c r="AR235" s="52"/>
      <c r="AS235" s="52"/>
      <c r="AT235" s="56"/>
      <c r="AU235" s="78"/>
      <c r="AV235" s="79"/>
      <c r="AW235" s="80"/>
      <c r="AX235" s="78"/>
      <c r="AY235" s="62"/>
      <c r="AZ235" s="81"/>
      <c r="BA235" s="82"/>
      <c r="BB235" s="62"/>
      <c r="BC235" s="25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</row>
    <row r="236" spans="1:103" ht="18" customHeight="1" x14ac:dyDescent="0.25">
      <c r="A236" s="88">
        <v>42101</v>
      </c>
      <c r="B236" s="3" t="s">
        <v>353</v>
      </c>
      <c r="C236" s="89">
        <v>1910</v>
      </c>
      <c r="D236" s="90" t="s">
        <v>354</v>
      </c>
      <c r="E236" s="91">
        <v>99724</v>
      </c>
    </row>
    <row r="237" spans="1:103" ht="18" customHeight="1" x14ac:dyDescent="0.25">
      <c r="A237" s="88">
        <v>42101</v>
      </c>
      <c r="B237" s="3" t="s">
        <v>353</v>
      </c>
      <c r="C237" s="89">
        <v>1911</v>
      </c>
      <c r="D237" s="90" t="s">
        <v>354</v>
      </c>
      <c r="E237" s="91">
        <v>20214.169999999998</v>
      </c>
    </row>
    <row r="238" spans="1:103" ht="18" customHeight="1" x14ac:dyDescent="0.25">
      <c r="A238" s="88">
        <v>42101</v>
      </c>
      <c r="B238" s="3" t="s">
        <v>353</v>
      </c>
      <c r="C238" s="89">
        <v>1912</v>
      </c>
      <c r="D238" s="90" t="s">
        <v>354</v>
      </c>
      <c r="E238" s="91">
        <v>-2096</v>
      </c>
    </row>
    <row r="239" spans="1:103" ht="18" customHeight="1" x14ac:dyDescent="0.25">
      <c r="A239" s="88">
        <v>42102</v>
      </c>
      <c r="B239" s="3" t="s">
        <v>355</v>
      </c>
      <c r="C239" s="89">
        <v>1922</v>
      </c>
      <c r="D239" s="90" t="s">
        <v>356</v>
      </c>
      <c r="E239" s="91">
        <v>4654.1000000000004</v>
      </c>
    </row>
    <row r="240" spans="1:103" ht="18" customHeight="1" x14ac:dyDescent="0.25">
      <c r="A240" s="88">
        <v>42102</v>
      </c>
      <c r="B240" s="3" t="s">
        <v>355</v>
      </c>
      <c r="C240" s="89">
        <v>1923</v>
      </c>
      <c r="D240" s="90" t="s">
        <v>356</v>
      </c>
      <c r="E240" s="91">
        <v>1375.94</v>
      </c>
    </row>
    <row r="241" spans="1:5" ht="18" customHeight="1" x14ac:dyDescent="0.25">
      <c r="A241" s="88">
        <v>42102</v>
      </c>
      <c r="B241" s="3" t="s">
        <v>355</v>
      </c>
      <c r="C241" s="89">
        <v>1925</v>
      </c>
      <c r="D241" s="90" t="s">
        <v>356</v>
      </c>
      <c r="E241" s="91">
        <v>35040.22</v>
      </c>
    </row>
    <row r="242" spans="1:5" ht="18" customHeight="1" x14ac:dyDescent="0.25">
      <c r="A242" s="88">
        <v>42102</v>
      </c>
      <c r="B242" s="3" t="s">
        <v>357</v>
      </c>
      <c r="C242" s="89">
        <v>1917</v>
      </c>
      <c r="D242" s="90" t="s">
        <v>358</v>
      </c>
      <c r="E242" s="91">
        <v>414</v>
      </c>
    </row>
    <row r="243" spans="1:5" ht="18" customHeight="1" x14ac:dyDescent="0.25">
      <c r="A243" s="88">
        <v>42102</v>
      </c>
      <c r="B243" s="3" t="s">
        <v>359</v>
      </c>
      <c r="C243" s="89">
        <v>1914</v>
      </c>
      <c r="D243" s="90" t="s">
        <v>360</v>
      </c>
      <c r="E243" s="91">
        <v>691.67</v>
      </c>
    </row>
    <row r="244" spans="1:5" ht="18" customHeight="1" x14ac:dyDescent="0.25">
      <c r="A244" s="88">
        <v>42102</v>
      </c>
      <c r="B244" s="3" t="s">
        <v>361</v>
      </c>
      <c r="C244" s="89">
        <v>1918</v>
      </c>
      <c r="D244" s="90" t="s">
        <v>354</v>
      </c>
      <c r="E244" s="91">
        <v>11564</v>
      </c>
    </row>
    <row r="245" spans="1:5" ht="18" customHeight="1" x14ac:dyDescent="0.25">
      <c r="A245" s="88">
        <v>42102</v>
      </c>
      <c r="B245" s="3" t="s">
        <v>361</v>
      </c>
      <c r="C245" s="89">
        <v>1919</v>
      </c>
      <c r="D245" s="90" t="s">
        <v>354</v>
      </c>
      <c r="E245" s="91">
        <v>13325</v>
      </c>
    </row>
    <row r="246" spans="1:5" ht="18" customHeight="1" x14ac:dyDescent="0.25">
      <c r="A246" s="88">
        <v>42102</v>
      </c>
      <c r="B246" s="3" t="s">
        <v>362</v>
      </c>
      <c r="C246" s="89">
        <v>1926</v>
      </c>
      <c r="D246" s="90" t="s">
        <v>363</v>
      </c>
      <c r="E246" s="91">
        <v>1177</v>
      </c>
    </row>
    <row r="247" spans="1:5" ht="18" customHeight="1" x14ac:dyDescent="0.25">
      <c r="A247" s="88">
        <v>42102</v>
      </c>
      <c r="B247" s="3" t="s">
        <v>364</v>
      </c>
      <c r="C247" s="89">
        <v>1924</v>
      </c>
      <c r="D247" s="90" t="s">
        <v>354</v>
      </c>
      <c r="E247" s="91">
        <v>1875.46</v>
      </c>
    </row>
    <row r="248" spans="1:5" ht="18" customHeight="1" x14ac:dyDescent="0.25">
      <c r="A248" s="88">
        <v>42102</v>
      </c>
      <c r="B248" s="3" t="s">
        <v>353</v>
      </c>
      <c r="C248" s="89">
        <v>1916</v>
      </c>
      <c r="D248" s="90" t="s">
        <v>356</v>
      </c>
      <c r="E248" s="91">
        <v>786</v>
      </c>
    </row>
    <row r="249" spans="1:5" ht="18" customHeight="1" x14ac:dyDescent="0.25">
      <c r="A249" s="88">
        <v>42102</v>
      </c>
      <c r="B249" s="3" t="s">
        <v>365</v>
      </c>
      <c r="C249" s="89">
        <v>1920</v>
      </c>
      <c r="D249" s="3" t="s">
        <v>356</v>
      </c>
      <c r="E249" s="91">
        <v>7820</v>
      </c>
    </row>
    <row r="250" spans="1:5" ht="18" customHeight="1" x14ac:dyDescent="0.25">
      <c r="A250" s="88">
        <v>42102</v>
      </c>
      <c r="B250" s="3" t="s">
        <v>366</v>
      </c>
      <c r="C250" s="89">
        <v>1921</v>
      </c>
      <c r="D250" s="90" t="s">
        <v>356</v>
      </c>
      <c r="E250" s="91">
        <v>10130</v>
      </c>
    </row>
    <row r="251" spans="1:5" ht="18" customHeight="1" x14ac:dyDescent="0.25">
      <c r="A251" s="88">
        <v>42102</v>
      </c>
      <c r="B251" s="3" t="s">
        <v>367</v>
      </c>
      <c r="C251" s="89">
        <v>1915</v>
      </c>
      <c r="D251" s="90" t="s">
        <v>360</v>
      </c>
      <c r="E251" s="91">
        <v>314</v>
      </c>
    </row>
    <row r="252" spans="1:5" ht="18" customHeight="1" x14ac:dyDescent="0.25">
      <c r="A252" s="88">
        <v>42102</v>
      </c>
      <c r="B252" s="3" t="s">
        <v>368</v>
      </c>
      <c r="C252" s="89">
        <v>1913</v>
      </c>
      <c r="D252" s="90" t="s">
        <v>369</v>
      </c>
      <c r="E252" s="91">
        <v>7108.45</v>
      </c>
    </row>
    <row r="253" spans="1:5" ht="18" customHeight="1" x14ac:dyDescent="0.25">
      <c r="A253" s="88">
        <v>42110</v>
      </c>
      <c r="B253" s="3" t="s">
        <v>370</v>
      </c>
      <c r="C253" s="89">
        <v>1944</v>
      </c>
      <c r="D253" s="3" t="s">
        <v>371</v>
      </c>
      <c r="E253" s="91">
        <v>530.91</v>
      </c>
    </row>
    <row r="254" spans="1:5" ht="18" customHeight="1" x14ac:dyDescent="0.25">
      <c r="A254" s="88">
        <v>42110</v>
      </c>
      <c r="B254" s="3" t="s">
        <v>372</v>
      </c>
      <c r="C254" s="89">
        <v>1934</v>
      </c>
      <c r="D254" s="90" t="s">
        <v>373</v>
      </c>
      <c r="E254" s="91">
        <v>66.95</v>
      </c>
    </row>
    <row r="255" spans="1:5" ht="18" customHeight="1" x14ac:dyDescent="0.25">
      <c r="A255" s="88">
        <v>42110</v>
      </c>
      <c r="B255" s="3" t="s">
        <v>374</v>
      </c>
      <c r="C255" s="89">
        <v>1947</v>
      </c>
      <c r="D255" s="90" t="s">
        <v>375</v>
      </c>
      <c r="E255" s="91">
        <v>187</v>
      </c>
    </row>
    <row r="256" spans="1:5" ht="18" customHeight="1" x14ac:dyDescent="0.25">
      <c r="A256" s="88">
        <v>42110</v>
      </c>
      <c r="B256" s="3" t="s">
        <v>376</v>
      </c>
      <c r="C256" s="89">
        <v>1933</v>
      </c>
      <c r="D256" s="90" t="s">
        <v>377</v>
      </c>
      <c r="E256" s="91">
        <v>1004.06</v>
      </c>
    </row>
    <row r="257" spans="1:5" ht="18" customHeight="1" x14ac:dyDescent="0.25">
      <c r="A257" s="88">
        <v>42110</v>
      </c>
      <c r="B257" s="3" t="s">
        <v>378</v>
      </c>
      <c r="C257" s="89">
        <v>1936</v>
      </c>
      <c r="D257" s="90" t="s">
        <v>379</v>
      </c>
      <c r="E257" s="91">
        <v>605.47</v>
      </c>
    </row>
    <row r="258" spans="1:5" ht="18" customHeight="1" x14ac:dyDescent="0.25">
      <c r="A258" s="88">
        <v>42110</v>
      </c>
      <c r="B258" s="3" t="s">
        <v>378</v>
      </c>
      <c r="C258" s="89">
        <v>1936</v>
      </c>
      <c r="D258" s="90" t="s">
        <v>380</v>
      </c>
      <c r="E258" s="91">
        <v>572.79999999999995</v>
      </c>
    </row>
    <row r="259" spans="1:5" ht="18" customHeight="1" x14ac:dyDescent="0.25">
      <c r="A259" s="88">
        <v>42110</v>
      </c>
      <c r="B259" s="3" t="s">
        <v>378</v>
      </c>
      <c r="C259" s="89">
        <v>1936</v>
      </c>
      <c r="D259" s="90" t="s">
        <v>371</v>
      </c>
      <c r="E259" s="91">
        <v>1408.3</v>
      </c>
    </row>
    <row r="260" spans="1:5" ht="18" customHeight="1" x14ac:dyDescent="0.25">
      <c r="A260" s="88">
        <v>42110</v>
      </c>
      <c r="B260" s="3" t="s">
        <v>378</v>
      </c>
      <c r="C260" s="89">
        <v>1936</v>
      </c>
      <c r="D260" s="90" t="s">
        <v>381</v>
      </c>
      <c r="E260" s="91">
        <v>626</v>
      </c>
    </row>
    <row r="261" spans="1:5" ht="18" customHeight="1" x14ac:dyDescent="0.25">
      <c r="A261" s="88">
        <v>42110</v>
      </c>
      <c r="B261" s="3" t="s">
        <v>378</v>
      </c>
      <c r="C261" s="89">
        <v>1936</v>
      </c>
      <c r="D261" s="90" t="s">
        <v>356</v>
      </c>
      <c r="E261" s="91">
        <v>693.31</v>
      </c>
    </row>
    <row r="262" spans="1:5" ht="18" customHeight="1" x14ac:dyDescent="0.25">
      <c r="A262" s="88">
        <v>42110</v>
      </c>
      <c r="B262" s="3" t="s">
        <v>378</v>
      </c>
      <c r="C262" s="89">
        <v>1936</v>
      </c>
      <c r="D262" s="90" t="s">
        <v>382</v>
      </c>
      <c r="E262" s="91">
        <v>922.67</v>
      </c>
    </row>
    <row r="263" spans="1:5" ht="18" customHeight="1" x14ac:dyDescent="0.25">
      <c r="A263" s="88">
        <v>42110</v>
      </c>
      <c r="B263" s="3" t="s">
        <v>383</v>
      </c>
      <c r="C263" s="89">
        <v>1932</v>
      </c>
      <c r="D263" s="3" t="s">
        <v>384</v>
      </c>
      <c r="E263" s="91">
        <v>1375</v>
      </c>
    </row>
    <row r="264" spans="1:5" ht="18" customHeight="1" x14ac:dyDescent="0.25">
      <c r="A264" s="88">
        <v>42110</v>
      </c>
      <c r="B264" s="3" t="s">
        <v>353</v>
      </c>
      <c r="C264" s="89">
        <v>1929</v>
      </c>
      <c r="D264" s="3" t="s">
        <v>356</v>
      </c>
      <c r="E264" s="91">
        <v>45573.01</v>
      </c>
    </row>
    <row r="265" spans="1:5" ht="18" customHeight="1" x14ac:dyDescent="0.25">
      <c r="A265" s="88">
        <v>42110</v>
      </c>
      <c r="B265" s="3" t="s">
        <v>385</v>
      </c>
      <c r="C265" s="89">
        <v>1938</v>
      </c>
      <c r="D265" s="90" t="s">
        <v>386</v>
      </c>
      <c r="E265" s="91">
        <v>6137.48</v>
      </c>
    </row>
    <row r="266" spans="1:5" ht="18" customHeight="1" x14ac:dyDescent="0.25">
      <c r="A266" s="88">
        <v>42110</v>
      </c>
      <c r="B266" s="3" t="s">
        <v>387</v>
      </c>
      <c r="C266" s="89">
        <v>1943</v>
      </c>
      <c r="D266" s="3" t="s">
        <v>354</v>
      </c>
      <c r="E266" s="91">
        <v>5309.57</v>
      </c>
    </row>
    <row r="267" spans="1:5" ht="18" customHeight="1" x14ac:dyDescent="0.2">
      <c r="A267" s="88">
        <v>42110</v>
      </c>
      <c r="B267" s="3" t="s">
        <v>387</v>
      </c>
      <c r="C267" s="89">
        <v>1945</v>
      </c>
      <c r="D267" s="3" t="s">
        <v>354</v>
      </c>
      <c r="E267" s="91">
        <v>96.43</v>
      </c>
    </row>
    <row r="268" spans="1:5" ht="18" customHeight="1" x14ac:dyDescent="0.2">
      <c r="A268" s="88">
        <v>42110</v>
      </c>
      <c r="B268" s="3" t="s">
        <v>367</v>
      </c>
      <c r="C268" s="89">
        <v>1935</v>
      </c>
      <c r="D268" s="90" t="s">
        <v>360</v>
      </c>
      <c r="E268" s="91">
        <v>314</v>
      </c>
    </row>
    <row r="269" spans="1:5" ht="18" customHeight="1" x14ac:dyDescent="0.2">
      <c r="A269" s="88">
        <v>42110</v>
      </c>
      <c r="B269" s="3" t="s">
        <v>367</v>
      </c>
      <c r="C269" s="89">
        <v>1942</v>
      </c>
      <c r="D269" s="90" t="s">
        <v>360</v>
      </c>
      <c r="E269" s="91">
        <v>314</v>
      </c>
    </row>
    <row r="270" spans="1:5" ht="18" customHeight="1" x14ac:dyDescent="0.2">
      <c r="A270" s="88">
        <v>42110</v>
      </c>
      <c r="B270" s="3" t="s">
        <v>388</v>
      </c>
      <c r="C270" s="89">
        <v>1946</v>
      </c>
      <c r="D270" s="90" t="s">
        <v>389</v>
      </c>
      <c r="E270" s="91">
        <v>819.05</v>
      </c>
    </row>
    <row r="271" spans="1:5" ht="18" customHeight="1" x14ac:dyDescent="0.2">
      <c r="A271" s="88">
        <v>42110</v>
      </c>
      <c r="B271" s="3" t="s">
        <v>390</v>
      </c>
      <c r="C271" s="89">
        <v>1941</v>
      </c>
      <c r="D271" s="90" t="s">
        <v>391</v>
      </c>
      <c r="E271" s="91">
        <v>52.1</v>
      </c>
    </row>
    <row r="272" spans="1:5" ht="18" customHeight="1" x14ac:dyDescent="0.2">
      <c r="A272" s="88">
        <v>42110</v>
      </c>
      <c r="B272" s="3" t="s">
        <v>392</v>
      </c>
      <c r="C272" s="89">
        <v>1940</v>
      </c>
      <c r="D272" s="90" t="s">
        <v>384</v>
      </c>
      <c r="E272" s="91">
        <v>1295</v>
      </c>
    </row>
    <row r="273" spans="1:5" ht="18" customHeight="1" x14ac:dyDescent="0.2">
      <c r="A273" s="88">
        <v>42110</v>
      </c>
      <c r="B273" s="3" t="s">
        <v>393</v>
      </c>
      <c r="C273" s="89">
        <v>1930</v>
      </c>
      <c r="D273" s="90" t="s">
        <v>394</v>
      </c>
      <c r="E273" s="91">
        <v>24.42</v>
      </c>
    </row>
    <row r="274" spans="1:5" ht="18" customHeight="1" x14ac:dyDescent="0.2">
      <c r="A274" s="88">
        <v>42110</v>
      </c>
      <c r="B274" s="3" t="s">
        <v>393</v>
      </c>
      <c r="C274" s="89">
        <v>1939</v>
      </c>
      <c r="D274" s="90" t="s">
        <v>394</v>
      </c>
      <c r="E274" s="91">
        <v>24.32</v>
      </c>
    </row>
    <row r="275" spans="1:5" ht="18" customHeight="1" x14ac:dyDescent="0.2">
      <c r="A275" s="88">
        <v>42110</v>
      </c>
      <c r="B275" s="3" t="s">
        <v>395</v>
      </c>
      <c r="C275" s="89">
        <v>1937</v>
      </c>
      <c r="D275" s="3" t="s">
        <v>375</v>
      </c>
      <c r="E275" s="91">
        <v>2145.54</v>
      </c>
    </row>
    <row r="276" spans="1:5" ht="18" customHeight="1" x14ac:dyDescent="0.2">
      <c r="A276" s="88">
        <v>42118</v>
      </c>
      <c r="B276" s="3" t="s">
        <v>396</v>
      </c>
      <c r="C276" s="89">
        <v>1928</v>
      </c>
      <c r="D276" s="90" t="s">
        <v>397</v>
      </c>
      <c r="E276" s="91">
        <v>97.12</v>
      </c>
    </row>
    <row r="277" spans="1:5" ht="18" customHeight="1" x14ac:dyDescent="0.2">
      <c r="A277" s="88">
        <v>42118</v>
      </c>
      <c r="B277" s="3" t="s">
        <v>388</v>
      </c>
      <c r="C277" s="89">
        <v>1950</v>
      </c>
      <c r="D277" s="90" t="s">
        <v>389</v>
      </c>
      <c r="E277" s="91">
        <v>135</v>
      </c>
    </row>
    <row r="278" spans="1:5" ht="18" customHeight="1" x14ac:dyDescent="0.2">
      <c r="A278" s="88">
        <v>42118</v>
      </c>
      <c r="B278" s="3" t="s">
        <v>398</v>
      </c>
      <c r="C278" s="89">
        <v>1948</v>
      </c>
      <c r="D278" s="90" t="s">
        <v>399</v>
      </c>
      <c r="E278" s="91">
        <v>60</v>
      </c>
    </row>
    <row r="279" spans="1:5" ht="18" customHeight="1" x14ac:dyDescent="0.2">
      <c r="A279" s="88">
        <v>42118</v>
      </c>
      <c r="B279" s="3" t="s">
        <v>398</v>
      </c>
      <c r="C279" s="89">
        <v>1949</v>
      </c>
      <c r="D279" s="90" t="s">
        <v>399</v>
      </c>
      <c r="E279" s="91">
        <v>95</v>
      </c>
    </row>
    <row r="280" spans="1:5" ht="18" customHeight="1" x14ac:dyDescent="0.2">
      <c r="A280" s="88">
        <v>42118</v>
      </c>
      <c r="B280" s="3" t="s">
        <v>398</v>
      </c>
      <c r="C280" s="89">
        <v>1951</v>
      </c>
      <c r="D280" s="90" t="s">
        <v>399</v>
      </c>
      <c r="E280" s="91">
        <v>99.73</v>
      </c>
    </row>
    <row r="281" spans="1:5" ht="18" customHeight="1" x14ac:dyDescent="0.2">
      <c r="A281" s="88">
        <v>42122</v>
      </c>
      <c r="B281" s="92" t="s">
        <v>400</v>
      </c>
      <c r="C281" s="3">
        <v>928463</v>
      </c>
      <c r="D281" s="3" t="s">
        <v>380</v>
      </c>
      <c r="E281" s="91">
        <v>306.69</v>
      </c>
    </row>
    <row r="282" spans="1:5" ht="18" customHeight="1" x14ac:dyDescent="0.2">
      <c r="A282" s="88">
        <v>42125</v>
      </c>
      <c r="B282" s="92" t="s">
        <v>383</v>
      </c>
      <c r="C282" s="3">
        <v>1931</v>
      </c>
      <c r="D282" s="3" t="s">
        <v>384</v>
      </c>
      <c r="E282" s="91">
        <v>1375</v>
      </c>
    </row>
    <row r="283" spans="1:5" ht="18" customHeight="1" x14ac:dyDescent="0.2">
      <c r="A283" s="88">
        <v>42128</v>
      </c>
      <c r="B283" s="92" t="s">
        <v>401</v>
      </c>
      <c r="C283" s="3">
        <v>1959</v>
      </c>
      <c r="D283" s="3" t="s">
        <v>402</v>
      </c>
      <c r="E283" s="91">
        <v>5734.85</v>
      </c>
    </row>
    <row r="284" spans="1:5" ht="18" customHeight="1" x14ac:dyDescent="0.2">
      <c r="A284" s="88">
        <v>42128</v>
      </c>
      <c r="B284" s="92" t="s">
        <v>401</v>
      </c>
      <c r="C284" s="3">
        <v>1960</v>
      </c>
      <c r="D284" s="3" t="s">
        <v>402</v>
      </c>
      <c r="E284" s="91">
        <v>52507.64</v>
      </c>
    </row>
    <row r="285" spans="1:5" ht="18" customHeight="1" x14ac:dyDescent="0.2">
      <c r="A285" s="88">
        <v>42128</v>
      </c>
      <c r="B285" s="92" t="s">
        <v>359</v>
      </c>
      <c r="C285" s="3">
        <v>1963</v>
      </c>
      <c r="D285" s="3" t="s">
        <v>360</v>
      </c>
      <c r="E285" s="91">
        <v>691.67</v>
      </c>
    </row>
    <row r="286" spans="1:5" ht="18" customHeight="1" x14ac:dyDescent="0.2">
      <c r="A286" s="88">
        <v>42128</v>
      </c>
      <c r="B286" s="92" t="s">
        <v>403</v>
      </c>
      <c r="C286" s="3">
        <v>1961</v>
      </c>
      <c r="D286" s="3" t="s">
        <v>402</v>
      </c>
      <c r="E286" s="91">
        <v>31453.14</v>
      </c>
    </row>
    <row r="287" spans="1:5" ht="18" customHeight="1" x14ac:dyDescent="0.2">
      <c r="A287" s="88">
        <v>42128</v>
      </c>
      <c r="B287" s="92" t="s">
        <v>403</v>
      </c>
      <c r="C287" s="3">
        <v>1962</v>
      </c>
      <c r="D287" s="3" t="s">
        <v>402</v>
      </c>
      <c r="E287" s="91">
        <v>1211</v>
      </c>
    </row>
    <row r="288" spans="1:5" ht="18" customHeight="1" x14ac:dyDescent="0.2">
      <c r="A288" s="88">
        <v>42128</v>
      </c>
      <c r="B288" s="92" t="s">
        <v>385</v>
      </c>
      <c r="C288" s="3">
        <v>1958</v>
      </c>
      <c r="D288" s="3" t="s">
        <v>386</v>
      </c>
      <c r="E288" s="91">
        <v>5469.16</v>
      </c>
    </row>
    <row r="289" spans="1:5" ht="18" customHeight="1" x14ac:dyDescent="0.2">
      <c r="A289" s="88">
        <v>42128</v>
      </c>
      <c r="B289" s="92" t="s">
        <v>404</v>
      </c>
      <c r="C289" s="3">
        <v>1952</v>
      </c>
      <c r="D289" s="3" t="s">
        <v>405</v>
      </c>
      <c r="E289" s="91">
        <v>2150</v>
      </c>
    </row>
    <row r="290" spans="1:5" ht="18" customHeight="1" x14ac:dyDescent="0.2">
      <c r="A290" s="88">
        <v>42128</v>
      </c>
      <c r="B290" s="92" t="s">
        <v>406</v>
      </c>
      <c r="C290" s="3">
        <v>1964</v>
      </c>
      <c r="D290" s="3" t="s">
        <v>381</v>
      </c>
      <c r="E290" s="91">
        <v>1350</v>
      </c>
    </row>
    <row r="291" spans="1:5" ht="18" customHeight="1" x14ac:dyDescent="0.2">
      <c r="A291" s="88">
        <v>42128</v>
      </c>
      <c r="B291" s="92" t="s">
        <v>407</v>
      </c>
      <c r="C291" s="3">
        <v>1956</v>
      </c>
      <c r="D291" s="3" t="s">
        <v>394</v>
      </c>
      <c r="E291" s="91">
        <v>540.87</v>
      </c>
    </row>
    <row r="292" spans="1:5" ht="18" customHeight="1" x14ac:dyDescent="0.2">
      <c r="A292" s="88">
        <v>42128</v>
      </c>
      <c r="B292" s="92" t="s">
        <v>407</v>
      </c>
      <c r="C292" s="3">
        <v>1957</v>
      </c>
      <c r="D292" s="3" t="s">
        <v>394</v>
      </c>
      <c r="E292" s="91">
        <v>534.29</v>
      </c>
    </row>
    <row r="293" spans="1:5" ht="18" customHeight="1" x14ac:dyDescent="0.2">
      <c r="A293" s="88">
        <v>42128</v>
      </c>
      <c r="B293" s="92" t="s">
        <v>408</v>
      </c>
      <c r="C293" s="3">
        <v>1955</v>
      </c>
      <c r="D293" s="3" t="s">
        <v>377</v>
      </c>
      <c r="E293" s="91">
        <v>216.44</v>
      </c>
    </row>
    <row r="294" spans="1:5" ht="18" customHeight="1" x14ac:dyDescent="0.2">
      <c r="A294" s="88">
        <v>42128</v>
      </c>
      <c r="B294" s="92" t="s">
        <v>368</v>
      </c>
      <c r="C294" s="3">
        <v>1953</v>
      </c>
      <c r="D294" s="3" t="s">
        <v>354</v>
      </c>
      <c r="E294" s="91">
        <v>3589.68</v>
      </c>
    </row>
    <row r="295" spans="1:5" ht="18" customHeight="1" x14ac:dyDescent="0.2">
      <c r="A295" s="88">
        <v>42128</v>
      </c>
      <c r="B295" s="92" t="s">
        <v>368</v>
      </c>
      <c r="C295" s="3">
        <v>1954</v>
      </c>
      <c r="D295" s="3" t="s">
        <v>354</v>
      </c>
      <c r="E295" s="91">
        <v>3589.68</v>
      </c>
    </row>
    <row r="296" spans="1:5" ht="18" customHeight="1" x14ac:dyDescent="0.2">
      <c r="A296" s="88">
        <v>42131</v>
      </c>
      <c r="B296" s="92" t="s">
        <v>374</v>
      </c>
      <c r="C296" s="3">
        <v>1974</v>
      </c>
      <c r="D296" s="3" t="s">
        <v>375</v>
      </c>
      <c r="E296" s="91">
        <v>204.6</v>
      </c>
    </row>
    <row r="297" spans="1:5" ht="18" customHeight="1" x14ac:dyDescent="0.2">
      <c r="A297" s="88">
        <v>42131</v>
      </c>
      <c r="B297" s="92" t="s">
        <v>357</v>
      </c>
      <c r="C297" s="3">
        <v>1971</v>
      </c>
      <c r="D297" s="3" t="s">
        <v>358</v>
      </c>
      <c r="E297" s="91">
        <v>291</v>
      </c>
    </row>
    <row r="298" spans="1:5" ht="18" customHeight="1" x14ac:dyDescent="0.2">
      <c r="A298" s="88">
        <v>42131</v>
      </c>
      <c r="B298" s="92" t="s">
        <v>376</v>
      </c>
      <c r="C298" s="3">
        <v>1975</v>
      </c>
      <c r="D298" s="3" t="s">
        <v>377</v>
      </c>
      <c r="E298" s="91">
        <v>1126.6099999999999</v>
      </c>
    </row>
    <row r="299" spans="1:5" ht="18" customHeight="1" x14ac:dyDescent="0.2">
      <c r="A299" s="88">
        <v>42131</v>
      </c>
      <c r="B299" s="92" t="s">
        <v>353</v>
      </c>
      <c r="C299" s="3">
        <v>1972</v>
      </c>
      <c r="D299" s="3" t="s">
        <v>356</v>
      </c>
      <c r="E299" s="91">
        <v>786</v>
      </c>
    </row>
    <row r="300" spans="1:5" ht="18" customHeight="1" x14ac:dyDescent="0.2">
      <c r="A300" s="88">
        <v>42131</v>
      </c>
      <c r="B300" s="92" t="s">
        <v>353</v>
      </c>
      <c r="C300" s="3">
        <v>1973</v>
      </c>
      <c r="D300" s="3" t="s">
        <v>409</v>
      </c>
      <c r="E300" s="91">
        <v>963.5</v>
      </c>
    </row>
    <row r="301" spans="1:5" ht="18" customHeight="1" x14ac:dyDescent="0.2">
      <c r="A301" s="88">
        <v>42131</v>
      </c>
      <c r="B301" s="92" t="s">
        <v>367</v>
      </c>
      <c r="C301" s="3">
        <v>1968</v>
      </c>
      <c r="D301" s="3" t="s">
        <v>360</v>
      </c>
      <c r="E301" s="91">
        <v>157</v>
      </c>
    </row>
    <row r="302" spans="1:5" ht="18" customHeight="1" x14ac:dyDescent="0.2">
      <c r="A302" s="88">
        <v>42131</v>
      </c>
      <c r="B302" s="92" t="s">
        <v>367</v>
      </c>
      <c r="C302" s="3">
        <v>1976</v>
      </c>
      <c r="D302" s="3" t="s">
        <v>360</v>
      </c>
      <c r="E302" s="91">
        <v>157</v>
      </c>
    </row>
    <row r="303" spans="1:5" ht="18" customHeight="1" x14ac:dyDescent="0.2">
      <c r="A303" s="88">
        <v>42131</v>
      </c>
      <c r="B303" s="92" t="s">
        <v>393</v>
      </c>
      <c r="C303" s="3">
        <v>1967</v>
      </c>
      <c r="D303" s="3" t="s">
        <v>394</v>
      </c>
      <c r="E303" s="91">
        <v>24.47</v>
      </c>
    </row>
    <row r="304" spans="1:5" ht="18" customHeight="1" x14ac:dyDescent="0.2">
      <c r="A304" s="88">
        <v>42132</v>
      </c>
      <c r="B304" s="92" t="s">
        <v>401</v>
      </c>
      <c r="C304" s="3">
        <v>1969</v>
      </c>
      <c r="D304" s="3" t="s">
        <v>402</v>
      </c>
      <c r="E304" s="91">
        <v>1037.92</v>
      </c>
    </row>
    <row r="305" spans="1:5" ht="18" customHeight="1" x14ac:dyDescent="0.2">
      <c r="A305" s="88">
        <v>42132</v>
      </c>
      <c r="B305" s="92" t="s">
        <v>410</v>
      </c>
      <c r="C305" s="3">
        <v>1966</v>
      </c>
      <c r="D305" s="3" t="s">
        <v>354</v>
      </c>
      <c r="E305" s="91">
        <v>4928.0600000000004</v>
      </c>
    </row>
    <row r="306" spans="1:5" ht="18" customHeight="1" x14ac:dyDescent="0.2">
      <c r="A306" s="88">
        <v>42132</v>
      </c>
      <c r="B306" s="92" t="s">
        <v>400</v>
      </c>
      <c r="C306" s="3">
        <v>928498</v>
      </c>
      <c r="D306" s="3" t="s">
        <v>380</v>
      </c>
      <c r="E306" s="91">
        <v>116.68</v>
      </c>
    </row>
    <row r="307" spans="1:5" ht="18" customHeight="1" x14ac:dyDescent="0.2">
      <c r="A307" s="88">
        <v>42132</v>
      </c>
      <c r="B307" s="92" t="s">
        <v>400</v>
      </c>
      <c r="C307" s="3">
        <v>928498</v>
      </c>
      <c r="D307" s="3" t="s">
        <v>371</v>
      </c>
      <c r="E307" s="91">
        <v>57.32</v>
      </c>
    </row>
    <row r="308" spans="1:5" ht="18" customHeight="1" x14ac:dyDescent="0.2">
      <c r="A308" s="88">
        <v>42138</v>
      </c>
      <c r="B308" s="92" t="s">
        <v>370</v>
      </c>
      <c r="C308" s="3">
        <v>1989</v>
      </c>
      <c r="D308" s="3" t="s">
        <v>371</v>
      </c>
      <c r="E308" s="91">
        <v>29.95</v>
      </c>
    </row>
    <row r="309" spans="1:5" ht="18" customHeight="1" x14ac:dyDescent="0.2">
      <c r="A309" s="88">
        <v>42138</v>
      </c>
      <c r="B309" s="92" t="s">
        <v>378</v>
      </c>
      <c r="C309" s="3">
        <v>1987</v>
      </c>
      <c r="D309" s="3" t="s">
        <v>382</v>
      </c>
      <c r="E309" s="91">
        <v>282.8</v>
      </c>
    </row>
    <row r="310" spans="1:5" ht="18" customHeight="1" x14ac:dyDescent="0.2">
      <c r="A310" s="88">
        <v>42138</v>
      </c>
      <c r="B310" s="92" t="s">
        <v>378</v>
      </c>
      <c r="C310" s="3">
        <v>1987</v>
      </c>
      <c r="D310" s="3" t="s">
        <v>380</v>
      </c>
      <c r="E310" s="91">
        <v>585.32000000000005</v>
      </c>
    </row>
    <row r="311" spans="1:5" ht="18" customHeight="1" x14ac:dyDescent="0.2">
      <c r="A311" s="88">
        <v>42138</v>
      </c>
      <c r="B311" s="92" t="s">
        <v>378</v>
      </c>
      <c r="C311" s="3">
        <v>1987</v>
      </c>
      <c r="D311" s="3" t="s">
        <v>371</v>
      </c>
      <c r="E311" s="91">
        <v>1356.04</v>
      </c>
    </row>
    <row r="312" spans="1:5" ht="18" customHeight="1" x14ac:dyDescent="0.2">
      <c r="A312" s="88">
        <v>42138</v>
      </c>
      <c r="B312" s="92" t="s">
        <v>378</v>
      </c>
      <c r="C312" s="3">
        <v>1987</v>
      </c>
      <c r="D312" s="3" t="s">
        <v>379</v>
      </c>
      <c r="E312" s="91">
        <v>214</v>
      </c>
    </row>
    <row r="313" spans="1:5" ht="18" customHeight="1" x14ac:dyDescent="0.2">
      <c r="A313" s="88">
        <v>42138</v>
      </c>
      <c r="B313" s="92" t="s">
        <v>378</v>
      </c>
      <c r="C313" s="3">
        <v>1987</v>
      </c>
      <c r="D313" s="3" t="s">
        <v>411</v>
      </c>
      <c r="E313" s="91">
        <v>202.83</v>
      </c>
    </row>
    <row r="314" spans="1:5" ht="18" customHeight="1" x14ac:dyDescent="0.2">
      <c r="A314" s="88">
        <v>42138</v>
      </c>
      <c r="B314" s="92" t="s">
        <v>378</v>
      </c>
      <c r="C314" s="3">
        <v>1987</v>
      </c>
      <c r="D314" s="3" t="s">
        <v>412</v>
      </c>
      <c r="E314" s="91">
        <v>1108.42</v>
      </c>
    </row>
    <row r="315" spans="1:5" ht="18" customHeight="1" x14ac:dyDescent="0.2">
      <c r="A315" s="88">
        <v>42138</v>
      </c>
      <c r="B315" s="92" t="s">
        <v>353</v>
      </c>
      <c r="C315" s="3">
        <v>1979</v>
      </c>
      <c r="D315" s="3" t="s">
        <v>356</v>
      </c>
      <c r="E315" s="91">
        <v>49295.35</v>
      </c>
    </row>
    <row r="316" spans="1:5" ht="18" customHeight="1" x14ac:dyDescent="0.2">
      <c r="A316" s="88">
        <v>42138</v>
      </c>
      <c r="B316" s="92" t="s">
        <v>385</v>
      </c>
      <c r="C316" s="3">
        <v>1992</v>
      </c>
      <c r="D316" s="3" t="s">
        <v>386</v>
      </c>
      <c r="E316" s="91">
        <v>3897.17</v>
      </c>
    </row>
    <row r="317" spans="1:5" ht="18" customHeight="1" x14ac:dyDescent="0.2">
      <c r="A317" s="88">
        <v>42138</v>
      </c>
      <c r="B317" s="92" t="s">
        <v>413</v>
      </c>
      <c r="C317" s="3">
        <v>1982</v>
      </c>
      <c r="D317" s="3" t="s">
        <v>375</v>
      </c>
      <c r="E317" s="91">
        <v>617.5</v>
      </c>
    </row>
    <row r="318" spans="1:5" ht="18" customHeight="1" x14ac:dyDescent="0.2">
      <c r="A318" s="88">
        <v>42138</v>
      </c>
      <c r="B318" s="92" t="s">
        <v>396</v>
      </c>
      <c r="C318" s="3">
        <v>1977</v>
      </c>
      <c r="D318" s="3" t="s">
        <v>397</v>
      </c>
      <c r="E318" s="91">
        <v>81.52</v>
      </c>
    </row>
    <row r="319" spans="1:5" ht="18" customHeight="1" x14ac:dyDescent="0.2">
      <c r="A319" s="88">
        <v>42138</v>
      </c>
      <c r="B319" s="92" t="s">
        <v>414</v>
      </c>
      <c r="C319" s="3">
        <v>1983</v>
      </c>
      <c r="D319" s="3" t="s">
        <v>415</v>
      </c>
      <c r="E319" s="91">
        <v>825</v>
      </c>
    </row>
    <row r="320" spans="1:5" ht="18" customHeight="1" x14ac:dyDescent="0.2">
      <c r="A320" s="88">
        <v>42138</v>
      </c>
      <c r="B320" s="92" t="s">
        <v>387</v>
      </c>
      <c r="C320" s="3">
        <v>1985</v>
      </c>
      <c r="D320" s="3" t="s">
        <v>354</v>
      </c>
      <c r="E320" s="91">
        <v>103.32</v>
      </c>
    </row>
    <row r="321" spans="1:5" ht="18" customHeight="1" x14ac:dyDescent="0.2">
      <c r="A321" s="88">
        <v>42138</v>
      </c>
      <c r="B321" s="92" t="s">
        <v>388</v>
      </c>
      <c r="C321" s="3">
        <v>1980</v>
      </c>
      <c r="D321" s="3" t="s">
        <v>389</v>
      </c>
      <c r="E321" s="91">
        <v>520</v>
      </c>
    </row>
    <row r="322" spans="1:5" ht="18" customHeight="1" x14ac:dyDescent="0.2">
      <c r="A322" s="88">
        <v>42138</v>
      </c>
      <c r="B322" s="92" t="s">
        <v>388</v>
      </c>
      <c r="C322" s="3">
        <v>1981</v>
      </c>
      <c r="D322" s="3" t="s">
        <v>389</v>
      </c>
      <c r="E322" s="91">
        <v>875</v>
      </c>
    </row>
    <row r="323" spans="1:5" ht="18" customHeight="1" x14ac:dyDescent="0.2">
      <c r="A323" s="88">
        <v>42138</v>
      </c>
      <c r="B323" s="92" t="s">
        <v>390</v>
      </c>
      <c r="C323" s="3">
        <v>1986</v>
      </c>
      <c r="D323" s="3" t="s">
        <v>391</v>
      </c>
      <c r="E323" s="91">
        <v>52.1</v>
      </c>
    </row>
    <row r="324" spans="1:5" ht="18" customHeight="1" x14ac:dyDescent="0.2">
      <c r="A324" s="88">
        <v>42138</v>
      </c>
      <c r="B324" s="92" t="s">
        <v>392</v>
      </c>
      <c r="C324" s="3">
        <v>1993</v>
      </c>
      <c r="D324" s="3" t="s">
        <v>384</v>
      </c>
      <c r="E324" s="91">
        <v>1295</v>
      </c>
    </row>
    <row r="325" spans="1:5" ht="18" customHeight="1" x14ac:dyDescent="0.2">
      <c r="A325" s="88">
        <v>42138</v>
      </c>
      <c r="B325" s="92" t="s">
        <v>393</v>
      </c>
      <c r="C325" s="3">
        <v>1991</v>
      </c>
      <c r="D325" s="3" t="s">
        <v>394</v>
      </c>
      <c r="E325" s="91">
        <v>24.32</v>
      </c>
    </row>
    <row r="326" spans="1:5" ht="18" customHeight="1" x14ac:dyDescent="0.2">
      <c r="A326" s="88">
        <v>42138</v>
      </c>
      <c r="B326" s="92" t="s">
        <v>395</v>
      </c>
      <c r="C326" s="3">
        <v>1984</v>
      </c>
      <c r="D326" s="3" t="s">
        <v>375</v>
      </c>
      <c r="E326" s="91">
        <v>2126.9699999999998</v>
      </c>
    </row>
    <row r="327" spans="1:5" ht="18" customHeight="1" x14ac:dyDescent="0.2">
      <c r="A327" s="88">
        <v>42138</v>
      </c>
      <c r="B327" s="92" t="s">
        <v>368</v>
      </c>
      <c r="C327" s="3">
        <v>1978</v>
      </c>
      <c r="D327" s="3" t="s">
        <v>354</v>
      </c>
      <c r="E327" s="91">
        <v>149.47999999999999</v>
      </c>
    </row>
    <row r="328" spans="1:5" ht="18" customHeight="1" x14ac:dyDescent="0.2">
      <c r="A328" s="88">
        <v>42138</v>
      </c>
      <c r="B328" s="92" t="s">
        <v>368</v>
      </c>
      <c r="C328" s="3">
        <v>1988</v>
      </c>
      <c r="D328" s="3" t="s">
        <v>354</v>
      </c>
      <c r="E328" s="91">
        <v>82.21</v>
      </c>
    </row>
    <row r="329" spans="1:5" ht="18" customHeight="1" x14ac:dyDescent="0.2">
      <c r="A329" s="88">
        <v>42144</v>
      </c>
      <c r="B329" s="92" t="s">
        <v>416</v>
      </c>
      <c r="C329" s="3">
        <v>1995</v>
      </c>
      <c r="D329" s="3" t="s">
        <v>373</v>
      </c>
      <c r="E329" s="91">
        <v>551.96</v>
      </c>
    </row>
    <row r="330" spans="1:5" ht="18" customHeight="1" x14ac:dyDescent="0.2">
      <c r="A330" s="88">
        <v>42144</v>
      </c>
      <c r="B330" s="92" t="s">
        <v>367</v>
      </c>
      <c r="C330" s="3">
        <v>1994</v>
      </c>
      <c r="D330" s="3" t="s">
        <v>360</v>
      </c>
      <c r="E330" s="91">
        <v>157</v>
      </c>
    </row>
    <row r="331" spans="1:5" ht="18" customHeight="1" x14ac:dyDescent="0.2">
      <c r="A331" s="88">
        <v>42152</v>
      </c>
      <c r="B331" s="92" t="s">
        <v>401</v>
      </c>
      <c r="C331" s="89">
        <v>2003</v>
      </c>
      <c r="D331" s="3" t="s">
        <v>402</v>
      </c>
      <c r="E331" s="91">
        <v>52507.64</v>
      </c>
    </row>
    <row r="332" spans="1:5" ht="18" customHeight="1" x14ac:dyDescent="0.2">
      <c r="A332" s="88">
        <v>42152</v>
      </c>
      <c r="B332" s="92" t="s">
        <v>417</v>
      </c>
      <c r="C332" s="3">
        <v>2001</v>
      </c>
      <c r="D332" s="3" t="s">
        <v>356</v>
      </c>
      <c r="E332" s="91">
        <v>1602</v>
      </c>
    </row>
    <row r="333" spans="1:5" ht="18" customHeight="1" x14ac:dyDescent="0.2">
      <c r="A333" s="88">
        <v>42152</v>
      </c>
      <c r="B333" s="92" t="s">
        <v>403</v>
      </c>
      <c r="C333" s="89">
        <v>2004</v>
      </c>
      <c r="D333" s="3" t="s">
        <v>402</v>
      </c>
      <c r="E333" s="91">
        <v>31453.14</v>
      </c>
    </row>
    <row r="334" spans="1:5" ht="18" customHeight="1" x14ac:dyDescent="0.2">
      <c r="A334" s="88">
        <v>42152</v>
      </c>
      <c r="B334" s="92" t="s">
        <v>403</v>
      </c>
      <c r="C334" s="89">
        <v>2005</v>
      </c>
      <c r="D334" s="3" t="s">
        <v>402</v>
      </c>
      <c r="E334" s="91">
        <v>1211</v>
      </c>
    </row>
    <row r="335" spans="1:5" ht="18" customHeight="1" x14ac:dyDescent="0.2">
      <c r="A335" s="88">
        <v>42152</v>
      </c>
      <c r="B335" s="92" t="s">
        <v>410</v>
      </c>
      <c r="C335" s="3">
        <v>2000</v>
      </c>
      <c r="D335" s="3" t="s">
        <v>354</v>
      </c>
      <c r="E335" s="91">
        <v>710.74</v>
      </c>
    </row>
    <row r="336" spans="1:5" ht="18" customHeight="1" x14ac:dyDescent="0.2">
      <c r="A336" s="88">
        <v>42152</v>
      </c>
      <c r="B336" s="92" t="s">
        <v>364</v>
      </c>
      <c r="C336" s="89">
        <v>2006</v>
      </c>
      <c r="D336" s="3" t="s">
        <v>354</v>
      </c>
      <c r="E336" s="91">
        <v>1392.77</v>
      </c>
    </row>
    <row r="337" spans="1:5" ht="18" customHeight="1" x14ac:dyDescent="0.2">
      <c r="A337" s="88">
        <v>42152</v>
      </c>
      <c r="B337" s="92" t="s">
        <v>385</v>
      </c>
      <c r="C337" s="89">
        <v>2002</v>
      </c>
      <c r="D337" s="3" t="s">
        <v>386</v>
      </c>
      <c r="E337" s="91">
        <v>3069.74</v>
      </c>
    </row>
    <row r="338" spans="1:5" ht="18" customHeight="1" x14ac:dyDescent="0.2">
      <c r="A338" s="88">
        <v>42152</v>
      </c>
      <c r="B338" s="92" t="s">
        <v>367</v>
      </c>
      <c r="C338" s="89">
        <v>1998</v>
      </c>
      <c r="D338" s="3" t="s">
        <v>360</v>
      </c>
      <c r="E338" s="91">
        <v>157</v>
      </c>
    </row>
    <row r="339" spans="1:5" ht="18" customHeight="1" x14ac:dyDescent="0.2">
      <c r="A339" s="88">
        <v>42152</v>
      </c>
      <c r="B339" s="92" t="s">
        <v>367</v>
      </c>
      <c r="C339" s="89">
        <v>2007</v>
      </c>
      <c r="D339" s="3" t="s">
        <v>360</v>
      </c>
      <c r="E339" s="91">
        <v>157</v>
      </c>
    </row>
    <row r="340" spans="1:5" ht="18" customHeight="1" x14ac:dyDescent="0.2">
      <c r="A340" s="88">
        <v>42153</v>
      </c>
      <c r="B340" s="92" t="s">
        <v>410</v>
      </c>
      <c r="C340" s="89">
        <v>1999</v>
      </c>
      <c r="D340" s="3" t="s">
        <v>354</v>
      </c>
      <c r="E340" s="91">
        <v>1698.86</v>
      </c>
    </row>
    <row r="341" spans="1:5" ht="18" customHeight="1" x14ac:dyDescent="0.2">
      <c r="A341" s="88">
        <v>42156</v>
      </c>
      <c r="B341" s="92" t="s">
        <v>383</v>
      </c>
      <c r="C341" s="89">
        <v>1970</v>
      </c>
      <c r="D341" s="3" t="s">
        <v>384</v>
      </c>
      <c r="E341" s="91">
        <v>1375</v>
      </c>
    </row>
    <row r="342" spans="1:5" ht="18" customHeight="1" x14ac:dyDescent="0.2">
      <c r="A342" s="88">
        <v>42158</v>
      </c>
      <c r="B342" s="92" t="s">
        <v>401</v>
      </c>
      <c r="C342" s="89">
        <v>2009</v>
      </c>
      <c r="D342" s="3" t="s">
        <v>402</v>
      </c>
      <c r="E342" s="91">
        <v>1045.94</v>
      </c>
    </row>
    <row r="343" spans="1:5" ht="18" customHeight="1" x14ac:dyDescent="0.2">
      <c r="A343" s="88">
        <v>42158</v>
      </c>
      <c r="B343" s="92" t="s">
        <v>357</v>
      </c>
      <c r="C343" s="89">
        <v>2010</v>
      </c>
      <c r="D343" s="3" t="s">
        <v>358</v>
      </c>
      <c r="E343" s="91">
        <v>360</v>
      </c>
    </row>
    <row r="344" spans="1:5" ht="18" customHeight="1" x14ac:dyDescent="0.2">
      <c r="A344" s="88">
        <v>42158</v>
      </c>
      <c r="B344" s="92" t="s">
        <v>376</v>
      </c>
      <c r="C344" s="89">
        <v>2013</v>
      </c>
      <c r="D344" s="3" t="s">
        <v>377</v>
      </c>
      <c r="E344" s="91">
        <v>1088.4000000000001</v>
      </c>
    </row>
    <row r="345" spans="1:5" ht="18" customHeight="1" x14ac:dyDescent="0.2">
      <c r="A345" s="88">
        <v>42158</v>
      </c>
      <c r="B345" s="92" t="s">
        <v>353</v>
      </c>
      <c r="C345" s="89">
        <v>2012</v>
      </c>
      <c r="D345" s="3" t="s">
        <v>356</v>
      </c>
      <c r="E345" s="91">
        <v>786</v>
      </c>
    </row>
    <row r="346" spans="1:5" ht="18" customHeight="1" x14ac:dyDescent="0.2">
      <c r="A346" s="88">
        <v>42158</v>
      </c>
      <c r="B346" s="92" t="s">
        <v>404</v>
      </c>
      <c r="C346" s="89">
        <v>2008</v>
      </c>
      <c r="D346" s="3" t="s">
        <v>405</v>
      </c>
      <c r="E346" s="91">
        <v>2150</v>
      </c>
    </row>
    <row r="347" spans="1:5" ht="18" customHeight="1" x14ac:dyDescent="0.2">
      <c r="A347" s="88">
        <v>42158</v>
      </c>
      <c r="B347" s="92" t="s">
        <v>393</v>
      </c>
      <c r="C347" s="89">
        <v>2011</v>
      </c>
      <c r="D347" s="3" t="s">
        <v>394</v>
      </c>
      <c r="E347" s="91">
        <v>24.8</v>
      </c>
    </row>
    <row r="348" spans="1:5" ht="18" customHeight="1" x14ac:dyDescent="0.2">
      <c r="A348" s="88">
        <v>42166</v>
      </c>
      <c r="B348" s="92" t="s">
        <v>370</v>
      </c>
      <c r="C348" s="89">
        <v>2018</v>
      </c>
      <c r="D348" s="3" t="s">
        <v>371</v>
      </c>
      <c r="E348" s="91">
        <v>17.97</v>
      </c>
    </row>
    <row r="349" spans="1:5" ht="18" customHeight="1" x14ac:dyDescent="0.2">
      <c r="A349" s="88">
        <v>42166</v>
      </c>
      <c r="B349" s="92" t="s">
        <v>374</v>
      </c>
      <c r="C349" s="89">
        <v>2020</v>
      </c>
      <c r="D349" s="3" t="s">
        <v>375</v>
      </c>
      <c r="E349" s="91">
        <v>186</v>
      </c>
    </row>
    <row r="350" spans="1:5" ht="18" customHeight="1" x14ac:dyDescent="0.2">
      <c r="A350" s="88">
        <v>42166</v>
      </c>
      <c r="B350" s="92" t="s">
        <v>378</v>
      </c>
      <c r="C350" s="89">
        <v>2024</v>
      </c>
      <c r="D350" s="3" t="s">
        <v>380</v>
      </c>
      <c r="E350" s="91">
        <v>668.51</v>
      </c>
    </row>
    <row r="351" spans="1:5" ht="18" customHeight="1" x14ac:dyDescent="0.2">
      <c r="A351" s="88">
        <v>42166</v>
      </c>
      <c r="B351" s="92" t="s">
        <v>378</v>
      </c>
      <c r="C351" s="89">
        <v>2024</v>
      </c>
      <c r="D351" s="3" t="s">
        <v>371</v>
      </c>
      <c r="E351" s="91">
        <v>1285.76</v>
      </c>
    </row>
    <row r="352" spans="1:5" ht="18" customHeight="1" x14ac:dyDescent="0.2">
      <c r="A352" s="88">
        <v>42166</v>
      </c>
      <c r="B352" s="92" t="s">
        <v>378</v>
      </c>
      <c r="C352" s="89">
        <v>2024</v>
      </c>
      <c r="D352" s="3" t="s">
        <v>418</v>
      </c>
      <c r="E352" s="91">
        <v>133.69999999999999</v>
      </c>
    </row>
    <row r="353" spans="1:5" ht="18" customHeight="1" x14ac:dyDescent="0.2">
      <c r="A353" s="88">
        <v>42166</v>
      </c>
      <c r="B353" s="92" t="s">
        <v>378</v>
      </c>
      <c r="C353" s="89">
        <v>2024</v>
      </c>
      <c r="D353" s="3" t="s">
        <v>382</v>
      </c>
      <c r="E353" s="91">
        <v>216</v>
      </c>
    </row>
    <row r="354" spans="1:5" ht="18" customHeight="1" x14ac:dyDescent="0.2">
      <c r="A354" s="88">
        <v>42166</v>
      </c>
      <c r="B354" s="92" t="s">
        <v>359</v>
      </c>
      <c r="C354" s="89">
        <v>2017</v>
      </c>
      <c r="D354" s="3" t="s">
        <v>360</v>
      </c>
      <c r="E354" s="91">
        <v>691.67</v>
      </c>
    </row>
    <row r="355" spans="1:5" ht="18" customHeight="1" x14ac:dyDescent="0.2">
      <c r="A355" s="88">
        <v>42166</v>
      </c>
      <c r="B355" s="92" t="s">
        <v>353</v>
      </c>
      <c r="C355" s="89">
        <v>2022</v>
      </c>
      <c r="D355" s="3" t="s">
        <v>356</v>
      </c>
      <c r="E355" s="91">
        <v>44332.23</v>
      </c>
    </row>
    <row r="356" spans="1:5" ht="18" customHeight="1" x14ac:dyDescent="0.2">
      <c r="A356" s="88">
        <v>42166</v>
      </c>
      <c r="B356" s="92" t="s">
        <v>385</v>
      </c>
      <c r="C356" s="89">
        <v>2025</v>
      </c>
      <c r="D356" s="3" t="s">
        <v>386</v>
      </c>
      <c r="E356" s="91">
        <v>2766.13</v>
      </c>
    </row>
    <row r="357" spans="1:5" ht="18" customHeight="1" x14ac:dyDescent="0.2">
      <c r="A357" s="88">
        <v>42166</v>
      </c>
      <c r="B357" s="92" t="s">
        <v>400</v>
      </c>
      <c r="C357" s="89">
        <v>928532</v>
      </c>
      <c r="D357" s="3" t="s">
        <v>380</v>
      </c>
      <c r="E357" s="91">
        <v>192.8</v>
      </c>
    </row>
    <row r="358" spans="1:5" ht="18" customHeight="1" x14ac:dyDescent="0.2">
      <c r="A358" s="88">
        <v>42166</v>
      </c>
      <c r="B358" s="92" t="s">
        <v>400</v>
      </c>
      <c r="C358" s="89">
        <v>928532</v>
      </c>
      <c r="D358" s="3" t="s">
        <v>419</v>
      </c>
      <c r="E358" s="91">
        <v>35.35</v>
      </c>
    </row>
    <row r="359" spans="1:5" ht="18" customHeight="1" x14ac:dyDescent="0.2">
      <c r="A359" s="88">
        <v>42166</v>
      </c>
      <c r="B359" s="92" t="s">
        <v>400</v>
      </c>
      <c r="C359" s="89">
        <v>928532</v>
      </c>
      <c r="D359" s="3" t="s">
        <v>371</v>
      </c>
      <c r="E359" s="91">
        <v>46.95</v>
      </c>
    </row>
    <row r="360" spans="1:5" ht="18" customHeight="1" x14ac:dyDescent="0.2">
      <c r="A360" s="88">
        <v>42166</v>
      </c>
      <c r="B360" s="92" t="s">
        <v>387</v>
      </c>
      <c r="C360" s="89">
        <v>2027</v>
      </c>
      <c r="D360" s="3" t="s">
        <v>354</v>
      </c>
      <c r="E360" s="91">
        <v>125.95</v>
      </c>
    </row>
    <row r="361" spans="1:5" ht="18" customHeight="1" x14ac:dyDescent="0.2">
      <c r="A361" s="88">
        <v>42166</v>
      </c>
      <c r="B361" s="92" t="s">
        <v>420</v>
      </c>
      <c r="C361" s="89">
        <v>2028</v>
      </c>
      <c r="D361" s="3" t="s">
        <v>354</v>
      </c>
      <c r="E361" s="91">
        <v>6611.59</v>
      </c>
    </row>
    <row r="362" spans="1:5" ht="18" customHeight="1" x14ac:dyDescent="0.2">
      <c r="A362" s="88">
        <v>42166</v>
      </c>
      <c r="B362" s="92" t="s">
        <v>420</v>
      </c>
      <c r="C362" s="89">
        <v>2029</v>
      </c>
      <c r="D362" s="3" t="s">
        <v>354</v>
      </c>
      <c r="E362" s="91">
        <v>5261.13</v>
      </c>
    </row>
    <row r="363" spans="1:5" ht="18" customHeight="1" x14ac:dyDescent="0.2">
      <c r="A363" s="88">
        <v>42166</v>
      </c>
      <c r="B363" s="92" t="s">
        <v>420</v>
      </c>
      <c r="C363" s="89">
        <v>2030</v>
      </c>
      <c r="D363" s="3" t="s">
        <v>354</v>
      </c>
      <c r="E363" s="91">
        <v>9420.49</v>
      </c>
    </row>
    <row r="364" spans="1:5" ht="18" customHeight="1" x14ac:dyDescent="0.2">
      <c r="A364" s="88">
        <v>42166</v>
      </c>
      <c r="B364" s="92" t="s">
        <v>367</v>
      </c>
      <c r="C364" s="89">
        <v>2016</v>
      </c>
      <c r="D364" s="3" t="s">
        <v>360</v>
      </c>
      <c r="E364" s="91">
        <v>157</v>
      </c>
    </row>
    <row r="365" spans="1:5" ht="18" customHeight="1" x14ac:dyDescent="0.2">
      <c r="A365" s="88">
        <v>42166</v>
      </c>
      <c r="B365" s="92" t="s">
        <v>395</v>
      </c>
      <c r="C365" s="89">
        <v>2023</v>
      </c>
      <c r="D365" s="3" t="s">
        <v>375</v>
      </c>
      <c r="E365" s="91">
        <v>1526.42</v>
      </c>
    </row>
    <row r="366" spans="1:5" ht="18" customHeight="1" x14ac:dyDescent="0.2">
      <c r="A366" s="88">
        <v>42167</v>
      </c>
      <c r="B366" s="92" t="s">
        <v>392</v>
      </c>
      <c r="C366" s="89">
        <v>2026</v>
      </c>
      <c r="D366" s="3" t="s">
        <v>384</v>
      </c>
      <c r="E366" s="91">
        <v>1295</v>
      </c>
    </row>
    <row r="367" spans="1:5" ht="18" customHeight="1" x14ac:dyDescent="0.2">
      <c r="A367" s="88">
        <v>42173</v>
      </c>
      <c r="B367" s="92" t="s">
        <v>410</v>
      </c>
      <c r="C367" s="89">
        <v>2036</v>
      </c>
      <c r="D367" s="3" t="s">
        <v>354</v>
      </c>
      <c r="E367" s="91">
        <v>2462</v>
      </c>
    </row>
    <row r="368" spans="1:5" ht="18" customHeight="1" x14ac:dyDescent="0.2">
      <c r="A368" s="88">
        <v>42173</v>
      </c>
      <c r="B368" s="92" t="s">
        <v>353</v>
      </c>
      <c r="C368" s="89">
        <v>2041</v>
      </c>
      <c r="D368" s="3" t="s">
        <v>354</v>
      </c>
      <c r="E368" s="91">
        <v>12750.45</v>
      </c>
    </row>
    <row r="369" spans="1:5" ht="18" customHeight="1" x14ac:dyDescent="0.2">
      <c r="A369" s="88">
        <v>42173</v>
      </c>
      <c r="B369" s="92" t="s">
        <v>396</v>
      </c>
      <c r="C369" s="89">
        <v>2015</v>
      </c>
      <c r="D369" s="3" t="s">
        <v>397</v>
      </c>
      <c r="E369" s="91">
        <v>63.86</v>
      </c>
    </row>
    <row r="370" spans="1:5" ht="18" customHeight="1" x14ac:dyDescent="0.2">
      <c r="A370" s="88">
        <v>42173</v>
      </c>
      <c r="B370" s="92" t="s">
        <v>396</v>
      </c>
      <c r="C370" s="89">
        <v>2031</v>
      </c>
      <c r="D370" s="3" t="s">
        <v>371</v>
      </c>
      <c r="E370" s="91">
        <v>40</v>
      </c>
    </row>
    <row r="371" spans="1:5" ht="18" customHeight="1" x14ac:dyDescent="0.2">
      <c r="A371" s="88">
        <v>42173</v>
      </c>
      <c r="B371" s="92" t="s">
        <v>396</v>
      </c>
      <c r="C371" s="89">
        <v>2032</v>
      </c>
      <c r="D371" s="3" t="s">
        <v>371</v>
      </c>
      <c r="E371" s="91">
        <v>60</v>
      </c>
    </row>
    <row r="372" spans="1:5" ht="18" customHeight="1" x14ac:dyDescent="0.2">
      <c r="A372" s="88">
        <v>42173</v>
      </c>
      <c r="B372" s="92" t="s">
        <v>396</v>
      </c>
      <c r="C372" s="89">
        <v>2033</v>
      </c>
      <c r="D372" s="3" t="s">
        <v>371</v>
      </c>
      <c r="E372" s="91">
        <v>60</v>
      </c>
    </row>
    <row r="373" spans="1:5" ht="18" customHeight="1" x14ac:dyDescent="0.2">
      <c r="A373" s="88">
        <v>42173</v>
      </c>
      <c r="B373" s="92" t="s">
        <v>396</v>
      </c>
      <c r="C373" s="89">
        <v>2034</v>
      </c>
      <c r="D373" s="3" t="s">
        <v>371</v>
      </c>
      <c r="E373" s="91">
        <v>50</v>
      </c>
    </row>
    <row r="374" spans="1:5" ht="18" customHeight="1" x14ac:dyDescent="0.2">
      <c r="A374" s="88">
        <v>42173</v>
      </c>
      <c r="B374" s="92" t="s">
        <v>407</v>
      </c>
      <c r="C374" s="89">
        <v>2044</v>
      </c>
      <c r="D374" s="3" t="s">
        <v>394</v>
      </c>
      <c r="E374" s="91">
        <v>543.74</v>
      </c>
    </row>
    <row r="375" spans="1:5" ht="18" customHeight="1" x14ac:dyDescent="0.2">
      <c r="A375" s="88">
        <v>42173</v>
      </c>
      <c r="B375" s="92" t="s">
        <v>407</v>
      </c>
      <c r="C375" s="89">
        <v>2045</v>
      </c>
      <c r="D375" s="3" t="s">
        <v>394</v>
      </c>
      <c r="E375" s="91">
        <v>536.91999999999996</v>
      </c>
    </row>
    <row r="376" spans="1:5" ht="18" customHeight="1" x14ac:dyDescent="0.2">
      <c r="A376" s="88">
        <v>42173</v>
      </c>
      <c r="B376" s="92" t="s">
        <v>407</v>
      </c>
      <c r="C376" s="89">
        <v>2046</v>
      </c>
      <c r="D376" s="3" t="s">
        <v>394</v>
      </c>
      <c r="E376" s="91">
        <v>529.41</v>
      </c>
    </row>
    <row r="377" spans="1:5" ht="18" customHeight="1" x14ac:dyDescent="0.2">
      <c r="A377" s="88">
        <v>42173</v>
      </c>
      <c r="B377" s="92" t="s">
        <v>407</v>
      </c>
      <c r="C377" s="89">
        <v>2047</v>
      </c>
      <c r="D377" s="3" t="s">
        <v>394</v>
      </c>
      <c r="E377" s="91">
        <v>535.96</v>
      </c>
    </row>
    <row r="378" spans="1:5" ht="18" customHeight="1" x14ac:dyDescent="0.2">
      <c r="A378" s="88">
        <v>42173</v>
      </c>
      <c r="B378" s="92" t="s">
        <v>421</v>
      </c>
      <c r="C378" s="89">
        <v>2042</v>
      </c>
      <c r="D378" s="3" t="s">
        <v>418</v>
      </c>
      <c r="E378" s="91">
        <v>737.59</v>
      </c>
    </row>
    <row r="379" spans="1:5" ht="18" customHeight="1" x14ac:dyDescent="0.2">
      <c r="A379" s="88">
        <v>42173</v>
      </c>
      <c r="B379" s="92" t="s">
        <v>414</v>
      </c>
      <c r="C379" s="89">
        <v>2040</v>
      </c>
      <c r="D379" s="3" t="s">
        <v>415</v>
      </c>
      <c r="E379" s="91">
        <v>825</v>
      </c>
    </row>
    <row r="380" spans="1:5" ht="18" customHeight="1" x14ac:dyDescent="0.2">
      <c r="A380" s="88">
        <v>42173</v>
      </c>
      <c r="B380" s="92" t="s">
        <v>367</v>
      </c>
      <c r="C380" s="89">
        <v>2037</v>
      </c>
      <c r="D380" s="3" t="s">
        <v>360</v>
      </c>
      <c r="E380" s="91">
        <v>157</v>
      </c>
    </row>
    <row r="381" spans="1:5" ht="18" customHeight="1" x14ac:dyDescent="0.2">
      <c r="A381" s="88">
        <v>42173</v>
      </c>
      <c r="B381" s="92" t="s">
        <v>367</v>
      </c>
      <c r="C381" s="89">
        <v>2048</v>
      </c>
      <c r="D381" s="3" t="s">
        <v>360</v>
      </c>
      <c r="E381" s="91">
        <v>157</v>
      </c>
    </row>
    <row r="382" spans="1:5" ht="18" customHeight="1" x14ac:dyDescent="0.2">
      <c r="A382" s="88">
        <v>42173</v>
      </c>
      <c r="B382" s="92" t="s">
        <v>390</v>
      </c>
      <c r="C382" s="89">
        <v>2039</v>
      </c>
      <c r="D382" s="3" t="s">
        <v>391</v>
      </c>
      <c r="E382" s="91">
        <v>52.1</v>
      </c>
    </row>
    <row r="383" spans="1:5" ht="18" customHeight="1" x14ac:dyDescent="0.2">
      <c r="A383" s="88">
        <v>42173</v>
      </c>
      <c r="B383" s="92" t="s">
        <v>393</v>
      </c>
      <c r="C383" s="89">
        <v>2038</v>
      </c>
      <c r="D383" s="3" t="s">
        <v>394</v>
      </c>
      <c r="E383" s="91">
        <v>24.32</v>
      </c>
    </row>
    <row r="384" spans="1:5" ht="18" customHeight="1" x14ac:dyDescent="0.2">
      <c r="A384" s="88">
        <v>42174</v>
      </c>
      <c r="B384" s="92" t="s">
        <v>395</v>
      </c>
      <c r="C384" s="89">
        <v>2049</v>
      </c>
      <c r="D384" s="3" t="s">
        <v>375</v>
      </c>
      <c r="E384" s="91">
        <v>-313.13</v>
      </c>
    </row>
    <row r="385" spans="1:5" ht="18" customHeight="1" x14ac:dyDescent="0.2">
      <c r="A385" s="88">
        <v>42179</v>
      </c>
      <c r="B385" s="92" t="s">
        <v>359</v>
      </c>
      <c r="C385" s="89">
        <v>2050</v>
      </c>
      <c r="D385" s="3" t="s">
        <v>360</v>
      </c>
      <c r="E385" s="91">
        <v>691.67</v>
      </c>
    </row>
    <row r="386" spans="1:5" ht="18" customHeight="1" x14ac:dyDescent="0.2">
      <c r="A386" s="88">
        <v>42179</v>
      </c>
      <c r="B386" s="92" t="s">
        <v>403</v>
      </c>
      <c r="C386" s="89">
        <v>2053</v>
      </c>
      <c r="D386" s="3" t="s">
        <v>402</v>
      </c>
      <c r="E386" s="91">
        <v>699.32</v>
      </c>
    </row>
    <row r="387" spans="1:5" ht="18" customHeight="1" x14ac:dyDescent="0.2">
      <c r="A387" s="88">
        <v>42179</v>
      </c>
      <c r="B387" s="92" t="s">
        <v>362</v>
      </c>
      <c r="C387" s="89">
        <v>2021</v>
      </c>
      <c r="D387" s="3" t="s">
        <v>363</v>
      </c>
      <c r="E387" s="91">
        <v>1338</v>
      </c>
    </row>
    <row r="388" spans="1:5" ht="18" customHeight="1" x14ac:dyDescent="0.2">
      <c r="A388" s="88">
        <v>42184</v>
      </c>
      <c r="B388" s="92" t="s">
        <v>403</v>
      </c>
      <c r="C388" s="89">
        <v>2054</v>
      </c>
      <c r="D388" s="3" t="s">
        <v>402</v>
      </c>
      <c r="E388" s="91">
        <v>1327</v>
      </c>
    </row>
    <row r="389" spans="1:5" ht="18" customHeight="1" x14ac:dyDescent="0.2">
      <c r="A389" s="88">
        <v>42185</v>
      </c>
      <c r="B389" s="92" t="s">
        <v>422</v>
      </c>
      <c r="C389" s="89">
        <v>2023694</v>
      </c>
      <c r="D389" s="3" t="s">
        <v>423</v>
      </c>
      <c r="E389" s="91">
        <v>-565.22</v>
      </c>
    </row>
    <row r="390" spans="1:5" ht="18" customHeight="1" x14ac:dyDescent="0.2">
      <c r="A390" s="88">
        <v>42187</v>
      </c>
      <c r="B390" s="3" t="s">
        <v>401</v>
      </c>
      <c r="C390" s="89">
        <v>2052</v>
      </c>
      <c r="D390" s="3" t="s">
        <v>402</v>
      </c>
      <c r="E390" s="4">
        <v>52507.64</v>
      </c>
    </row>
    <row r="391" spans="1:5" ht="18" customHeight="1" x14ac:dyDescent="0.2">
      <c r="A391" s="88">
        <v>42187</v>
      </c>
      <c r="B391" s="3" t="s">
        <v>403</v>
      </c>
      <c r="C391" s="89">
        <v>2051</v>
      </c>
      <c r="D391" s="3" t="s">
        <v>402</v>
      </c>
      <c r="E391" s="4">
        <v>31453.14</v>
      </c>
    </row>
    <row r="392" spans="1:5" ht="18" customHeight="1" x14ac:dyDescent="0.2">
      <c r="A392" s="88">
        <v>42187</v>
      </c>
      <c r="B392" s="3" t="s">
        <v>383</v>
      </c>
      <c r="C392" s="89">
        <v>2019</v>
      </c>
      <c r="D392" s="3" t="s">
        <v>384</v>
      </c>
      <c r="E392" s="4">
        <v>1375</v>
      </c>
    </row>
    <row r="393" spans="1:5" ht="18" customHeight="1" x14ac:dyDescent="0.2">
      <c r="A393" s="88">
        <v>42188</v>
      </c>
      <c r="B393" s="3" t="s">
        <v>424</v>
      </c>
      <c r="C393" s="89">
        <v>2058</v>
      </c>
      <c r="D393" s="3" t="s">
        <v>354</v>
      </c>
      <c r="E393" s="4">
        <v>353.15</v>
      </c>
    </row>
    <row r="394" spans="1:5" ht="18" customHeight="1" x14ac:dyDescent="0.2">
      <c r="A394" s="88">
        <v>42188</v>
      </c>
      <c r="B394" s="3" t="s">
        <v>385</v>
      </c>
      <c r="C394" s="89">
        <v>2056</v>
      </c>
      <c r="D394" s="3" t="s">
        <v>386</v>
      </c>
      <c r="E394" s="4">
        <v>4821.3</v>
      </c>
    </row>
    <row r="395" spans="1:5" ht="18" customHeight="1" x14ac:dyDescent="0.2">
      <c r="A395" s="88">
        <v>42188</v>
      </c>
      <c r="B395" s="3" t="s">
        <v>404</v>
      </c>
      <c r="C395" s="89">
        <v>2055</v>
      </c>
      <c r="D395" s="3" t="s">
        <v>405</v>
      </c>
      <c r="E395" s="4">
        <v>2150</v>
      </c>
    </row>
    <row r="396" spans="1:5" ht="18" customHeight="1" x14ac:dyDescent="0.2">
      <c r="A396" s="88">
        <v>42188</v>
      </c>
      <c r="B396" s="3" t="s">
        <v>406</v>
      </c>
      <c r="C396" s="89">
        <v>2059</v>
      </c>
      <c r="D396" s="3" t="s">
        <v>356</v>
      </c>
      <c r="E396" s="4">
        <v>7378</v>
      </c>
    </row>
    <row r="397" spans="1:5" ht="18" customHeight="1" x14ac:dyDescent="0.2">
      <c r="A397" s="88">
        <v>42188</v>
      </c>
      <c r="B397" s="3" t="s">
        <v>393</v>
      </c>
      <c r="C397" s="89">
        <v>2057</v>
      </c>
      <c r="D397" s="3" t="s">
        <v>394</v>
      </c>
      <c r="E397" s="4">
        <v>24.52</v>
      </c>
    </row>
    <row r="398" spans="1:5" ht="18" customHeight="1" x14ac:dyDescent="0.2">
      <c r="A398" s="88">
        <v>42194</v>
      </c>
      <c r="B398" s="3" t="s">
        <v>357</v>
      </c>
      <c r="C398" s="89">
        <v>2061</v>
      </c>
      <c r="D398" s="3" t="s">
        <v>358</v>
      </c>
      <c r="E398" s="4">
        <v>372</v>
      </c>
    </row>
    <row r="399" spans="1:5" ht="18" customHeight="1" x14ac:dyDescent="0.2">
      <c r="A399" s="88">
        <v>42194</v>
      </c>
      <c r="B399" s="3" t="s">
        <v>376</v>
      </c>
      <c r="C399" s="89">
        <v>2064</v>
      </c>
      <c r="D399" s="3" t="s">
        <v>377</v>
      </c>
      <c r="E399" s="4">
        <v>1076.46</v>
      </c>
    </row>
    <row r="400" spans="1:5" ht="18" customHeight="1" x14ac:dyDescent="0.2">
      <c r="A400" s="88">
        <v>42194</v>
      </c>
      <c r="B400" s="3" t="s">
        <v>378</v>
      </c>
      <c r="C400" s="89">
        <v>2073</v>
      </c>
      <c r="D400" s="3" t="s">
        <v>380</v>
      </c>
      <c r="E400" s="4">
        <v>731.98</v>
      </c>
    </row>
    <row r="401" spans="1:5" ht="18" customHeight="1" x14ac:dyDescent="0.2">
      <c r="A401" s="88">
        <v>42194</v>
      </c>
      <c r="B401" s="3" t="s">
        <v>378</v>
      </c>
      <c r="C401" s="89">
        <v>2073</v>
      </c>
      <c r="D401" s="3" t="s">
        <v>371</v>
      </c>
      <c r="E401" s="4">
        <v>1726.41</v>
      </c>
    </row>
    <row r="402" spans="1:5" ht="18" customHeight="1" x14ac:dyDescent="0.2">
      <c r="A402" s="88">
        <v>42194</v>
      </c>
      <c r="B402" s="3" t="s">
        <v>378</v>
      </c>
      <c r="C402" s="89">
        <v>2073</v>
      </c>
      <c r="D402" s="3" t="s">
        <v>418</v>
      </c>
      <c r="E402" s="4">
        <v>1270.81</v>
      </c>
    </row>
    <row r="403" spans="1:5" ht="18" customHeight="1" x14ac:dyDescent="0.2">
      <c r="A403" s="88">
        <v>42194</v>
      </c>
      <c r="B403" s="3" t="s">
        <v>378</v>
      </c>
      <c r="C403" s="89">
        <v>2073</v>
      </c>
      <c r="D403" s="3" t="s">
        <v>382</v>
      </c>
      <c r="E403" s="4">
        <v>2647.33</v>
      </c>
    </row>
    <row r="404" spans="1:5" ht="18" customHeight="1" x14ac:dyDescent="0.2">
      <c r="A404" s="88">
        <v>42194</v>
      </c>
      <c r="B404" s="3" t="s">
        <v>378</v>
      </c>
      <c r="C404" s="89">
        <v>2073</v>
      </c>
      <c r="D404" s="3" t="s">
        <v>425</v>
      </c>
      <c r="E404" s="4">
        <v>455.09</v>
      </c>
    </row>
    <row r="405" spans="1:5" ht="18" customHeight="1" x14ac:dyDescent="0.2">
      <c r="A405" s="88">
        <v>42194</v>
      </c>
      <c r="B405" s="3" t="s">
        <v>378</v>
      </c>
      <c r="C405" s="89">
        <v>2073</v>
      </c>
      <c r="D405" s="3" t="s">
        <v>411</v>
      </c>
      <c r="E405" s="4">
        <v>76.25</v>
      </c>
    </row>
    <row r="406" spans="1:5" ht="18" customHeight="1" x14ac:dyDescent="0.2">
      <c r="A406" s="88">
        <v>42194</v>
      </c>
      <c r="B406" s="3" t="s">
        <v>403</v>
      </c>
      <c r="C406" s="89">
        <v>2072</v>
      </c>
      <c r="D406" s="3" t="s">
        <v>402</v>
      </c>
      <c r="E406" s="4">
        <v>6602.75</v>
      </c>
    </row>
    <row r="407" spans="1:5" ht="18" customHeight="1" x14ac:dyDescent="0.2">
      <c r="A407" s="88">
        <v>42194</v>
      </c>
      <c r="B407" s="3" t="s">
        <v>426</v>
      </c>
      <c r="C407" s="89">
        <v>2070</v>
      </c>
      <c r="D407" s="3" t="s">
        <v>379</v>
      </c>
      <c r="E407" s="4">
        <v>1253.8800000000001</v>
      </c>
    </row>
    <row r="408" spans="1:5" ht="18" customHeight="1" x14ac:dyDescent="0.2">
      <c r="A408" s="88">
        <v>42194</v>
      </c>
      <c r="B408" s="3" t="s">
        <v>353</v>
      </c>
      <c r="C408" s="89">
        <v>2062</v>
      </c>
      <c r="D408" s="3" t="s">
        <v>356</v>
      </c>
      <c r="E408" s="4">
        <v>786</v>
      </c>
    </row>
    <row r="409" spans="1:5" ht="18" customHeight="1" x14ac:dyDescent="0.2">
      <c r="A409" s="88">
        <v>42194</v>
      </c>
      <c r="B409" s="3" t="s">
        <v>353</v>
      </c>
      <c r="C409" s="89">
        <v>2063</v>
      </c>
      <c r="D409" s="3" t="s">
        <v>356</v>
      </c>
      <c r="E409" s="4">
        <v>65576.91</v>
      </c>
    </row>
    <row r="410" spans="1:5" ht="18" customHeight="1" x14ac:dyDescent="0.2">
      <c r="A410" s="88">
        <v>42194</v>
      </c>
      <c r="B410" s="3" t="s">
        <v>414</v>
      </c>
      <c r="C410" s="89">
        <v>2060</v>
      </c>
      <c r="D410" s="3" t="s">
        <v>415</v>
      </c>
      <c r="E410" s="4">
        <v>825</v>
      </c>
    </row>
    <row r="411" spans="1:5" ht="18" customHeight="1" x14ac:dyDescent="0.2">
      <c r="A411" s="88">
        <v>42194</v>
      </c>
      <c r="B411" s="3" t="s">
        <v>395</v>
      </c>
      <c r="C411" s="89">
        <v>2071</v>
      </c>
      <c r="D411" s="3" t="s">
        <v>375</v>
      </c>
      <c r="E411" s="4">
        <v>1526.42</v>
      </c>
    </row>
    <row r="412" spans="1:5" ht="18" customHeight="1" x14ac:dyDescent="0.2">
      <c r="A412" s="88">
        <v>42194</v>
      </c>
      <c r="B412" s="3" t="s">
        <v>368</v>
      </c>
      <c r="C412" s="89">
        <v>2066</v>
      </c>
      <c r="D412" s="3" t="s">
        <v>354</v>
      </c>
      <c r="E412" s="4">
        <v>82.21</v>
      </c>
    </row>
    <row r="413" spans="1:5" ht="18" customHeight="1" x14ac:dyDescent="0.2">
      <c r="A413" s="88">
        <v>42194</v>
      </c>
      <c r="B413" s="3" t="s">
        <v>368</v>
      </c>
      <c r="C413" s="89">
        <v>2067</v>
      </c>
      <c r="D413" s="3" t="s">
        <v>354</v>
      </c>
      <c r="E413" s="4">
        <v>82.21</v>
      </c>
    </row>
    <row r="414" spans="1:5" ht="18" customHeight="1" x14ac:dyDescent="0.2">
      <c r="A414" s="88">
        <v>42194</v>
      </c>
      <c r="B414" s="3" t="s">
        <v>368</v>
      </c>
      <c r="C414" s="89">
        <v>2068</v>
      </c>
      <c r="D414" s="3" t="s">
        <v>354</v>
      </c>
      <c r="E414" s="4">
        <v>82.21</v>
      </c>
    </row>
    <row r="415" spans="1:5" ht="18" customHeight="1" x14ac:dyDescent="0.2">
      <c r="A415" s="88">
        <v>42194</v>
      </c>
      <c r="B415" s="3" t="s">
        <v>368</v>
      </c>
      <c r="C415" s="89">
        <v>2069</v>
      </c>
      <c r="D415" s="3" t="s">
        <v>354</v>
      </c>
      <c r="E415" s="4">
        <v>8966</v>
      </c>
    </row>
    <row r="416" spans="1:5" ht="18" customHeight="1" x14ac:dyDescent="0.2">
      <c r="A416" s="88">
        <v>42198</v>
      </c>
      <c r="B416" s="3" t="s">
        <v>400</v>
      </c>
      <c r="C416" s="89">
        <v>928568</v>
      </c>
      <c r="D416" s="3" t="s">
        <v>380</v>
      </c>
      <c r="E416" s="4">
        <v>55.1</v>
      </c>
    </row>
    <row r="417" spans="1:5" ht="18" customHeight="1" x14ac:dyDescent="0.2">
      <c r="A417" s="88">
        <v>42198</v>
      </c>
      <c r="B417" s="3" t="s">
        <v>400</v>
      </c>
      <c r="C417" s="89">
        <v>928568</v>
      </c>
      <c r="D417" s="3" t="s">
        <v>371</v>
      </c>
      <c r="E417" s="4">
        <v>107.28</v>
      </c>
    </row>
    <row r="418" spans="1:5" ht="18" customHeight="1" x14ac:dyDescent="0.2">
      <c r="A418" s="88">
        <v>42201</v>
      </c>
      <c r="B418" s="3" t="s">
        <v>401</v>
      </c>
      <c r="C418" s="89">
        <v>2081</v>
      </c>
      <c r="D418" s="3" t="s">
        <v>402</v>
      </c>
      <c r="E418" s="4">
        <v>1426.62</v>
      </c>
    </row>
    <row r="419" spans="1:5" ht="18" customHeight="1" x14ac:dyDescent="0.2">
      <c r="A419" s="88">
        <v>42201</v>
      </c>
      <c r="B419" s="3" t="s">
        <v>370</v>
      </c>
      <c r="C419" s="89">
        <v>2079</v>
      </c>
      <c r="D419" s="3" t="s">
        <v>411</v>
      </c>
      <c r="E419" s="4">
        <v>420.24</v>
      </c>
    </row>
    <row r="420" spans="1:5" ht="18" customHeight="1" x14ac:dyDescent="0.2">
      <c r="A420" s="88">
        <v>42201</v>
      </c>
      <c r="B420" s="3" t="s">
        <v>374</v>
      </c>
      <c r="C420" s="89">
        <v>2077</v>
      </c>
      <c r="D420" s="3" t="s">
        <v>375</v>
      </c>
      <c r="E420" s="4">
        <v>204.6</v>
      </c>
    </row>
    <row r="421" spans="1:5" ht="18" customHeight="1" x14ac:dyDescent="0.2">
      <c r="A421" s="88">
        <v>42201</v>
      </c>
      <c r="B421" s="3" t="s">
        <v>410</v>
      </c>
      <c r="C421" s="89">
        <v>2076</v>
      </c>
      <c r="D421" s="3" t="s">
        <v>354</v>
      </c>
      <c r="E421" s="4">
        <v>3127.95</v>
      </c>
    </row>
    <row r="422" spans="1:5" ht="18" customHeight="1" x14ac:dyDescent="0.2">
      <c r="A422" s="88">
        <v>42201</v>
      </c>
      <c r="B422" s="3" t="s">
        <v>427</v>
      </c>
      <c r="C422" s="89">
        <v>2080</v>
      </c>
      <c r="D422" s="3" t="s">
        <v>356</v>
      </c>
      <c r="E422" s="4">
        <v>28138</v>
      </c>
    </row>
    <row r="423" spans="1:5" ht="18" customHeight="1" x14ac:dyDescent="0.2">
      <c r="A423" s="88">
        <v>42201</v>
      </c>
      <c r="B423" s="3" t="s">
        <v>385</v>
      </c>
      <c r="C423" s="89">
        <v>2084</v>
      </c>
      <c r="D423" s="3" t="s">
        <v>386</v>
      </c>
      <c r="E423" s="4">
        <v>3308.05</v>
      </c>
    </row>
    <row r="424" spans="1:5" ht="18" customHeight="1" x14ac:dyDescent="0.2">
      <c r="A424" s="88">
        <v>42201</v>
      </c>
      <c r="B424" s="3" t="s">
        <v>407</v>
      </c>
      <c r="C424" s="89">
        <v>2086</v>
      </c>
      <c r="D424" s="3" t="s">
        <v>394</v>
      </c>
      <c r="E424" s="4">
        <v>537.02</v>
      </c>
    </row>
    <row r="425" spans="1:5" ht="18" customHeight="1" x14ac:dyDescent="0.2">
      <c r="A425" s="88">
        <v>42201</v>
      </c>
      <c r="B425" s="3" t="s">
        <v>407</v>
      </c>
      <c r="C425" s="89">
        <v>2087</v>
      </c>
      <c r="D425" s="3" t="s">
        <v>394</v>
      </c>
      <c r="E425" s="4">
        <v>538.32000000000005</v>
      </c>
    </row>
    <row r="426" spans="1:5" ht="18" customHeight="1" x14ac:dyDescent="0.2">
      <c r="A426" s="88">
        <v>42201</v>
      </c>
      <c r="B426" s="3" t="s">
        <v>387</v>
      </c>
      <c r="C426" s="89">
        <v>2078</v>
      </c>
      <c r="D426" s="3" t="s">
        <v>354</v>
      </c>
      <c r="E426" s="4">
        <v>116.11</v>
      </c>
    </row>
    <row r="427" spans="1:5" ht="18" customHeight="1" x14ac:dyDescent="0.2">
      <c r="A427" s="88">
        <v>42201</v>
      </c>
      <c r="B427" s="3" t="s">
        <v>388</v>
      </c>
      <c r="C427" s="89">
        <v>2088</v>
      </c>
      <c r="D427" s="3" t="s">
        <v>389</v>
      </c>
      <c r="E427" s="4">
        <v>140.4</v>
      </c>
    </row>
    <row r="428" spans="1:5" ht="18" customHeight="1" x14ac:dyDescent="0.2">
      <c r="A428" s="88">
        <v>42201</v>
      </c>
      <c r="B428" s="3" t="s">
        <v>388</v>
      </c>
      <c r="C428" s="89">
        <v>2089</v>
      </c>
      <c r="D428" s="3" t="s">
        <v>389</v>
      </c>
      <c r="E428" s="4">
        <v>875</v>
      </c>
    </row>
    <row r="429" spans="1:5" ht="18" customHeight="1" x14ac:dyDescent="0.2">
      <c r="A429" s="88">
        <v>42201</v>
      </c>
      <c r="B429" s="3" t="s">
        <v>390</v>
      </c>
      <c r="C429" s="89">
        <v>2082</v>
      </c>
      <c r="D429" s="3" t="s">
        <v>391</v>
      </c>
      <c r="E429" s="4">
        <v>52.1</v>
      </c>
    </row>
    <row r="430" spans="1:5" ht="18" customHeight="1" x14ac:dyDescent="0.2">
      <c r="A430" s="88">
        <v>42201</v>
      </c>
      <c r="B430" s="3" t="s">
        <v>392</v>
      </c>
      <c r="C430" s="89">
        <v>2085</v>
      </c>
      <c r="D430" s="3" t="s">
        <v>384</v>
      </c>
      <c r="E430" s="4">
        <v>1295</v>
      </c>
    </row>
    <row r="431" spans="1:5" ht="18" customHeight="1" x14ac:dyDescent="0.2">
      <c r="A431" s="88">
        <v>42201</v>
      </c>
      <c r="B431" s="3" t="s">
        <v>393</v>
      </c>
      <c r="C431" s="89">
        <v>2083</v>
      </c>
      <c r="D431" s="3" t="s">
        <v>394</v>
      </c>
      <c r="E431" s="4">
        <v>24.35</v>
      </c>
    </row>
    <row r="432" spans="1:5" ht="18" customHeight="1" x14ac:dyDescent="0.2">
      <c r="A432" s="88">
        <v>42207</v>
      </c>
      <c r="B432" s="3" t="s">
        <v>396</v>
      </c>
      <c r="C432" s="89">
        <v>2075</v>
      </c>
      <c r="D432" s="3" t="s">
        <v>397</v>
      </c>
      <c r="E432" s="4">
        <v>108.42</v>
      </c>
    </row>
    <row r="433" spans="1:5" ht="18" customHeight="1" x14ac:dyDescent="0.2">
      <c r="A433" s="88">
        <v>42207</v>
      </c>
      <c r="B433" s="3" t="s">
        <v>428</v>
      </c>
      <c r="C433" s="89">
        <v>2091</v>
      </c>
      <c r="D433" s="3" t="s">
        <v>429</v>
      </c>
      <c r="E433" s="4">
        <v>1365</v>
      </c>
    </row>
    <row r="434" spans="1:5" ht="18" customHeight="1" x14ac:dyDescent="0.2">
      <c r="A434" s="88">
        <v>42209</v>
      </c>
      <c r="B434" s="92" t="s">
        <v>408</v>
      </c>
      <c r="C434" s="89">
        <v>2090</v>
      </c>
      <c r="D434" s="3" t="s">
        <v>377</v>
      </c>
      <c r="E434" s="4">
        <v>-153.03</v>
      </c>
    </row>
    <row r="435" spans="1:5" ht="18" customHeight="1" x14ac:dyDescent="0.2">
      <c r="A435" s="88">
        <v>42216</v>
      </c>
      <c r="B435" s="3" t="s">
        <v>401</v>
      </c>
      <c r="C435" s="89">
        <v>2097</v>
      </c>
      <c r="D435" s="3" t="s">
        <v>402</v>
      </c>
      <c r="E435" s="4">
        <v>52507.64</v>
      </c>
    </row>
    <row r="436" spans="1:5" ht="18" customHeight="1" x14ac:dyDescent="0.2">
      <c r="A436" s="88">
        <v>42216</v>
      </c>
      <c r="B436" s="3" t="s">
        <v>403</v>
      </c>
      <c r="C436" s="89">
        <v>2098</v>
      </c>
      <c r="D436" s="3" t="s">
        <v>402</v>
      </c>
      <c r="E436" s="4">
        <v>31453.14</v>
      </c>
    </row>
    <row r="437" spans="1:5" ht="18" customHeight="1" x14ac:dyDescent="0.2">
      <c r="A437" s="88">
        <v>42216</v>
      </c>
      <c r="B437" s="3" t="s">
        <v>403</v>
      </c>
      <c r="C437" s="89">
        <v>2099</v>
      </c>
      <c r="D437" s="3" t="s">
        <v>402</v>
      </c>
      <c r="E437" s="4">
        <v>1327</v>
      </c>
    </row>
    <row r="438" spans="1:5" ht="18" customHeight="1" x14ac:dyDescent="0.2">
      <c r="A438" s="88">
        <v>42216</v>
      </c>
      <c r="B438" s="3" t="s">
        <v>383</v>
      </c>
      <c r="C438" s="89">
        <v>2065</v>
      </c>
      <c r="D438" s="3" t="s">
        <v>384</v>
      </c>
      <c r="E438" s="4">
        <v>1375</v>
      </c>
    </row>
    <row r="439" spans="1:5" ht="18" customHeight="1" x14ac:dyDescent="0.2">
      <c r="A439" s="88">
        <v>42216</v>
      </c>
      <c r="B439" s="3" t="s">
        <v>385</v>
      </c>
      <c r="C439" s="89">
        <v>2100</v>
      </c>
      <c r="D439" s="3" t="s">
        <v>386</v>
      </c>
      <c r="E439" s="4">
        <v>4064.29</v>
      </c>
    </row>
    <row r="440" spans="1:5" ht="18" customHeight="1" x14ac:dyDescent="0.2">
      <c r="A440" s="88">
        <v>42216</v>
      </c>
      <c r="B440" s="3" t="s">
        <v>404</v>
      </c>
      <c r="C440" s="89">
        <v>2094</v>
      </c>
      <c r="D440" s="3" t="s">
        <v>405</v>
      </c>
      <c r="E440" s="4">
        <v>2150</v>
      </c>
    </row>
    <row r="441" spans="1:5" ht="18" customHeight="1" x14ac:dyDescent="0.2">
      <c r="A441" s="88">
        <v>42216</v>
      </c>
      <c r="B441" s="3" t="s">
        <v>430</v>
      </c>
      <c r="C441" s="89">
        <v>2101</v>
      </c>
      <c r="D441" s="3" t="s">
        <v>399</v>
      </c>
      <c r="E441" s="4">
        <v>95</v>
      </c>
    </row>
    <row r="442" spans="1:5" ht="18" customHeight="1" x14ac:dyDescent="0.2">
      <c r="A442" s="88">
        <v>42216</v>
      </c>
      <c r="B442" s="3" t="s">
        <v>430</v>
      </c>
      <c r="C442" s="89">
        <v>2102</v>
      </c>
      <c r="D442" s="3" t="s">
        <v>399</v>
      </c>
      <c r="E442" s="4">
        <v>60</v>
      </c>
    </row>
    <row r="443" spans="1:5" ht="18" customHeight="1" x14ac:dyDescent="0.2">
      <c r="A443" s="88">
        <v>42216</v>
      </c>
      <c r="B443" s="3" t="s">
        <v>430</v>
      </c>
      <c r="C443" s="89">
        <v>2103</v>
      </c>
      <c r="D443" s="3" t="s">
        <v>399</v>
      </c>
      <c r="E443" s="4">
        <v>95</v>
      </c>
    </row>
    <row r="444" spans="1:5" ht="18" customHeight="1" x14ac:dyDescent="0.2">
      <c r="A444" s="88">
        <v>42223</v>
      </c>
      <c r="B444" s="92" t="s">
        <v>374</v>
      </c>
      <c r="C444" s="89">
        <v>2106</v>
      </c>
      <c r="D444" s="3" t="s">
        <v>375</v>
      </c>
      <c r="E444" s="91">
        <v>213.9</v>
      </c>
    </row>
    <row r="445" spans="1:5" ht="18" customHeight="1" x14ac:dyDescent="0.2">
      <c r="A445" s="88">
        <v>42223</v>
      </c>
      <c r="B445" s="92" t="s">
        <v>353</v>
      </c>
      <c r="C445" s="89">
        <v>2105</v>
      </c>
      <c r="D445" s="3" t="s">
        <v>356</v>
      </c>
      <c r="E445" s="91">
        <v>786</v>
      </c>
    </row>
    <row r="446" spans="1:5" ht="18" customHeight="1" x14ac:dyDescent="0.2">
      <c r="A446" s="88">
        <v>42223</v>
      </c>
      <c r="B446" s="92" t="s">
        <v>353</v>
      </c>
      <c r="C446" s="89">
        <v>2110</v>
      </c>
      <c r="D446" s="3" t="s">
        <v>356</v>
      </c>
      <c r="E446" s="91">
        <v>51399.39</v>
      </c>
    </row>
    <row r="447" spans="1:5" ht="18" customHeight="1" x14ac:dyDescent="0.2">
      <c r="A447" s="88">
        <v>42223</v>
      </c>
      <c r="B447" s="92" t="s">
        <v>414</v>
      </c>
      <c r="C447" s="89">
        <v>2109</v>
      </c>
      <c r="D447" s="3" t="s">
        <v>415</v>
      </c>
      <c r="E447" s="91">
        <v>825</v>
      </c>
    </row>
    <row r="448" spans="1:5" ht="18" customHeight="1" x14ac:dyDescent="0.2">
      <c r="A448" s="88">
        <v>42223</v>
      </c>
      <c r="B448" s="92" t="s">
        <v>388</v>
      </c>
      <c r="C448" s="89">
        <v>2107</v>
      </c>
      <c r="D448" s="3" t="s">
        <v>389</v>
      </c>
      <c r="E448" s="91">
        <v>520</v>
      </c>
    </row>
    <row r="449" spans="1:5" ht="18" customHeight="1" x14ac:dyDescent="0.2">
      <c r="A449" s="88">
        <v>42223</v>
      </c>
      <c r="B449" s="92" t="s">
        <v>388</v>
      </c>
      <c r="C449" s="89">
        <v>2108</v>
      </c>
      <c r="D449" s="3" t="s">
        <v>389</v>
      </c>
      <c r="E449" s="91">
        <v>32.340000000000003</v>
      </c>
    </row>
    <row r="450" spans="1:5" ht="18" customHeight="1" x14ac:dyDescent="0.2">
      <c r="A450" s="88">
        <v>42223</v>
      </c>
      <c r="B450" s="92" t="s">
        <v>393</v>
      </c>
      <c r="C450" s="89">
        <v>2104</v>
      </c>
      <c r="D450" s="3" t="s">
        <v>394</v>
      </c>
      <c r="E450" s="91">
        <v>24.77</v>
      </c>
    </row>
    <row r="451" spans="1:5" ht="18" customHeight="1" x14ac:dyDescent="0.2">
      <c r="A451" s="88">
        <v>42234</v>
      </c>
      <c r="B451" s="92" t="s">
        <v>431</v>
      </c>
      <c r="C451" s="89">
        <v>2093</v>
      </c>
      <c r="D451" s="3" t="s">
        <v>356</v>
      </c>
      <c r="E451" s="91">
        <v>3000</v>
      </c>
    </row>
    <row r="452" spans="1:5" ht="18" customHeight="1" x14ac:dyDescent="0.2">
      <c r="A452" s="88">
        <v>42235</v>
      </c>
      <c r="B452" s="92" t="s">
        <v>401</v>
      </c>
      <c r="C452" s="89">
        <v>2122</v>
      </c>
      <c r="D452" s="3" t="s">
        <v>402</v>
      </c>
      <c r="E452" s="91">
        <v>1246.71</v>
      </c>
    </row>
    <row r="453" spans="1:5" ht="18" customHeight="1" x14ac:dyDescent="0.2">
      <c r="A453" s="88">
        <v>42235</v>
      </c>
      <c r="B453" s="92" t="s">
        <v>370</v>
      </c>
      <c r="C453" s="89">
        <v>2129</v>
      </c>
      <c r="D453" s="3" t="s">
        <v>371</v>
      </c>
      <c r="E453" s="91">
        <v>73</v>
      </c>
    </row>
    <row r="454" spans="1:5" ht="18" customHeight="1" x14ac:dyDescent="0.2">
      <c r="A454" s="88">
        <v>42235</v>
      </c>
      <c r="B454" s="92" t="s">
        <v>376</v>
      </c>
      <c r="C454" s="89">
        <v>2120</v>
      </c>
      <c r="D454" s="3" t="s">
        <v>377</v>
      </c>
      <c r="E454" s="91">
        <v>1067.77</v>
      </c>
    </row>
    <row r="455" spans="1:5" ht="18" customHeight="1" x14ac:dyDescent="0.2">
      <c r="A455" s="88">
        <v>42235</v>
      </c>
      <c r="B455" s="92" t="s">
        <v>378</v>
      </c>
      <c r="C455" s="89">
        <v>2124</v>
      </c>
      <c r="D455" s="3" t="s">
        <v>380</v>
      </c>
      <c r="E455" s="91">
        <v>173.41</v>
      </c>
    </row>
    <row r="456" spans="1:5" ht="18" customHeight="1" x14ac:dyDescent="0.2">
      <c r="A456" s="88">
        <v>42235</v>
      </c>
      <c r="B456" s="92" t="s">
        <v>378</v>
      </c>
      <c r="C456" s="89">
        <v>2124</v>
      </c>
      <c r="D456" s="3" t="s">
        <v>371</v>
      </c>
      <c r="E456" s="91">
        <v>989.36</v>
      </c>
    </row>
    <row r="457" spans="1:5" ht="18" customHeight="1" x14ac:dyDescent="0.2">
      <c r="A457" s="88">
        <v>42235</v>
      </c>
      <c r="B457" s="92" t="s">
        <v>378</v>
      </c>
      <c r="C457" s="89">
        <v>2124</v>
      </c>
      <c r="D457" s="3" t="s">
        <v>411</v>
      </c>
      <c r="E457" s="91">
        <v>162.75</v>
      </c>
    </row>
    <row r="458" spans="1:5" ht="18" customHeight="1" x14ac:dyDescent="0.2">
      <c r="A458" s="88">
        <v>42235</v>
      </c>
      <c r="B458" s="92" t="s">
        <v>410</v>
      </c>
      <c r="C458" s="89">
        <v>2127</v>
      </c>
      <c r="D458" s="3" t="s">
        <v>354</v>
      </c>
      <c r="E458" s="91">
        <v>575</v>
      </c>
    </row>
    <row r="459" spans="1:5" ht="18" customHeight="1" x14ac:dyDescent="0.2">
      <c r="A459" s="88">
        <v>42235</v>
      </c>
      <c r="B459" s="92" t="s">
        <v>410</v>
      </c>
      <c r="C459" s="89">
        <v>2128</v>
      </c>
      <c r="D459" s="3" t="s">
        <v>354</v>
      </c>
      <c r="E459" s="91">
        <v>291.02999999999997</v>
      </c>
    </row>
    <row r="460" spans="1:5" ht="18" customHeight="1" x14ac:dyDescent="0.2">
      <c r="A460" s="88">
        <v>42235</v>
      </c>
      <c r="B460" s="92" t="s">
        <v>432</v>
      </c>
      <c r="C460" s="89">
        <v>2130</v>
      </c>
      <c r="D460" s="3" t="s">
        <v>371</v>
      </c>
      <c r="E460" s="91">
        <v>1876.5</v>
      </c>
    </row>
    <row r="461" spans="1:5" ht="18" customHeight="1" x14ac:dyDescent="0.2">
      <c r="A461" s="88">
        <v>42235</v>
      </c>
      <c r="B461" s="92" t="s">
        <v>385</v>
      </c>
      <c r="C461" s="89">
        <v>2121</v>
      </c>
      <c r="D461" s="3" t="s">
        <v>386</v>
      </c>
      <c r="E461" s="91">
        <v>3443.4</v>
      </c>
    </row>
    <row r="462" spans="1:5" ht="18" customHeight="1" x14ac:dyDescent="0.2">
      <c r="A462" s="93">
        <v>42235</v>
      </c>
      <c r="B462" s="3" t="s">
        <v>400</v>
      </c>
      <c r="C462" s="3">
        <v>928585</v>
      </c>
      <c r="D462" s="3" t="s">
        <v>380</v>
      </c>
      <c r="E462" s="4">
        <v>56.24</v>
      </c>
    </row>
    <row r="463" spans="1:5" ht="18" customHeight="1" x14ac:dyDescent="0.2">
      <c r="A463" s="88">
        <v>42235</v>
      </c>
      <c r="B463" s="92" t="s">
        <v>396</v>
      </c>
      <c r="C463" s="89">
        <v>2111</v>
      </c>
      <c r="D463" s="3" t="s">
        <v>397</v>
      </c>
      <c r="E463" s="91">
        <v>120.46</v>
      </c>
    </row>
    <row r="464" spans="1:5" ht="18" customHeight="1" x14ac:dyDescent="0.2">
      <c r="A464" s="88">
        <v>42235</v>
      </c>
      <c r="B464" s="92" t="s">
        <v>407</v>
      </c>
      <c r="C464" s="89">
        <v>2125</v>
      </c>
      <c r="D464" s="3" t="s">
        <v>394</v>
      </c>
      <c r="E464" s="91">
        <v>537.22</v>
      </c>
    </row>
    <row r="465" spans="1:5" ht="18" customHeight="1" x14ac:dyDescent="0.2">
      <c r="A465" s="88">
        <v>42235</v>
      </c>
      <c r="B465" s="92" t="s">
        <v>407</v>
      </c>
      <c r="C465" s="89">
        <v>2126</v>
      </c>
      <c r="D465" s="3" t="s">
        <v>394</v>
      </c>
      <c r="E465" s="91">
        <v>535.28</v>
      </c>
    </row>
    <row r="466" spans="1:5" ht="18" customHeight="1" x14ac:dyDescent="0.2">
      <c r="A466" s="88">
        <v>42235</v>
      </c>
      <c r="B466" s="92" t="s">
        <v>387</v>
      </c>
      <c r="C466" s="89">
        <v>2115</v>
      </c>
      <c r="D466" s="3" t="s">
        <v>354</v>
      </c>
      <c r="E466" s="91">
        <v>40.840000000000003</v>
      </c>
    </row>
    <row r="467" spans="1:5" ht="18" customHeight="1" x14ac:dyDescent="0.2">
      <c r="A467" s="88">
        <v>42235</v>
      </c>
      <c r="B467" s="92" t="s">
        <v>420</v>
      </c>
      <c r="C467" s="89">
        <v>2113</v>
      </c>
      <c r="D467" s="3" t="s">
        <v>354</v>
      </c>
      <c r="E467" s="91">
        <v>146.44</v>
      </c>
    </row>
    <row r="468" spans="1:5" ht="18" customHeight="1" x14ac:dyDescent="0.2">
      <c r="A468" s="88">
        <v>42235</v>
      </c>
      <c r="B468" s="92" t="s">
        <v>420</v>
      </c>
      <c r="C468" s="89">
        <v>2114</v>
      </c>
      <c r="D468" s="3" t="s">
        <v>354</v>
      </c>
      <c r="E468" s="91">
        <v>3538</v>
      </c>
    </row>
    <row r="469" spans="1:5" ht="18" customHeight="1" x14ac:dyDescent="0.2">
      <c r="A469" s="88">
        <v>42235</v>
      </c>
      <c r="B469" s="92" t="s">
        <v>433</v>
      </c>
      <c r="C469" s="89">
        <v>2119</v>
      </c>
      <c r="D469" s="3" t="s">
        <v>373</v>
      </c>
      <c r="E469" s="91">
        <v>390</v>
      </c>
    </row>
    <row r="470" spans="1:5" ht="18" customHeight="1" x14ac:dyDescent="0.2">
      <c r="A470" s="88">
        <v>42235</v>
      </c>
      <c r="B470" s="92" t="s">
        <v>390</v>
      </c>
      <c r="C470" s="89">
        <v>2123</v>
      </c>
      <c r="D470" s="3" t="s">
        <v>391</v>
      </c>
      <c r="E470" s="91">
        <v>58.4</v>
      </c>
    </row>
    <row r="471" spans="1:5" ht="18" customHeight="1" x14ac:dyDescent="0.2">
      <c r="A471" s="88">
        <v>42235</v>
      </c>
      <c r="B471" s="92" t="s">
        <v>392</v>
      </c>
      <c r="C471" s="89">
        <v>2117</v>
      </c>
      <c r="D471" s="3" t="s">
        <v>384</v>
      </c>
      <c r="E471" s="91">
        <v>1295</v>
      </c>
    </row>
    <row r="472" spans="1:5" ht="18" customHeight="1" x14ac:dyDescent="0.2">
      <c r="A472" s="88">
        <v>42235</v>
      </c>
      <c r="B472" s="92" t="s">
        <v>393</v>
      </c>
      <c r="C472" s="89">
        <v>2118</v>
      </c>
      <c r="D472" s="3" t="s">
        <v>394</v>
      </c>
      <c r="E472" s="91">
        <v>24.35</v>
      </c>
    </row>
    <row r="473" spans="1:5" ht="18" customHeight="1" x14ac:dyDescent="0.2">
      <c r="A473" s="88">
        <v>42235</v>
      </c>
      <c r="B473" s="92" t="s">
        <v>395</v>
      </c>
      <c r="C473" s="89">
        <v>2112</v>
      </c>
      <c r="D473" s="3" t="s">
        <v>375</v>
      </c>
      <c r="E473" s="91">
        <v>1526.42</v>
      </c>
    </row>
    <row r="474" spans="1:5" ht="18" customHeight="1" x14ac:dyDescent="0.2">
      <c r="A474" s="88">
        <v>42243</v>
      </c>
      <c r="B474" s="92" t="s">
        <v>410</v>
      </c>
      <c r="C474" s="89">
        <v>2142</v>
      </c>
      <c r="D474" s="3" t="s">
        <v>354</v>
      </c>
      <c r="E474" s="91">
        <v>1150</v>
      </c>
    </row>
    <row r="475" spans="1:5" ht="18" customHeight="1" x14ac:dyDescent="0.2">
      <c r="A475" s="88">
        <v>42243</v>
      </c>
      <c r="B475" s="92" t="s">
        <v>385</v>
      </c>
      <c r="C475" s="89">
        <v>2141</v>
      </c>
      <c r="D475" s="3" t="s">
        <v>386</v>
      </c>
      <c r="E475" s="91">
        <v>4623.66</v>
      </c>
    </row>
    <row r="476" spans="1:5" ht="18" customHeight="1" x14ac:dyDescent="0.2">
      <c r="A476" s="88">
        <v>42243</v>
      </c>
      <c r="B476" s="92" t="s">
        <v>404</v>
      </c>
      <c r="C476" s="89">
        <v>2132</v>
      </c>
      <c r="D476" s="3" t="s">
        <v>405</v>
      </c>
      <c r="E476" s="91">
        <v>2150</v>
      </c>
    </row>
    <row r="477" spans="1:5" ht="18" customHeight="1" x14ac:dyDescent="0.2">
      <c r="A477" s="88">
        <v>42243</v>
      </c>
      <c r="B477" s="92" t="s">
        <v>396</v>
      </c>
      <c r="C477" s="89">
        <v>2095</v>
      </c>
      <c r="D477" s="3" t="s">
        <v>371</v>
      </c>
      <c r="E477" s="91">
        <v>70</v>
      </c>
    </row>
    <row r="478" spans="1:5" ht="18" customHeight="1" x14ac:dyDescent="0.2">
      <c r="A478" s="88">
        <v>42243</v>
      </c>
      <c r="B478" s="92" t="s">
        <v>396</v>
      </c>
      <c r="C478" s="89">
        <v>2096</v>
      </c>
      <c r="D478" s="3" t="s">
        <v>371</v>
      </c>
      <c r="E478" s="91">
        <v>90</v>
      </c>
    </row>
    <row r="479" spans="1:5" ht="18" customHeight="1" x14ac:dyDescent="0.2">
      <c r="A479" s="88">
        <v>42243</v>
      </c>
      <c r="B479" s="92" t="s">
        <v>416</v>
      </c>
      <c r="C479" s="89">
        <v>2137</v>
      </c>
      <c r="D479" s="3" t="s">
        <v>373</v>
      </c>
      <c r="E479" s="91">
        <v>815.32</v>
      </c>
    </row>
    <row r="480" spans="1:5" ht="18" customHeight="1" x14ac:dyDescent="0.2">
      <c r="A480" s="88">
        <v>42243</v>
      </c>
      <c r="B480" s="92" t="s">
        <v>368</v>
      </c>
      <c r="C480" s="89">
        <v>2143</v>
      </c>
      <c r="D480" s="3" t="s">
        <v>354</v>
      </c>
      <c r="E480" s="91">
        <v>82.21</v>
      </c>
    </row>
    <row r="481" spans="1:5" ht="18" customHeight="1" x14ac:dyDescent="0.2">
      <c r="A481" s="88">
        <v>42244</v>
      </c>
      <c r="B481" s="92" t="s">
        <v>401</v>
      </c>
      <c r="C481" s="89">
        <v>2140</v>
      </c>
      <c r="D481" s="3" t="s">
        <v>402</v>
      </c>
      <c r="E481" s="91">
        <v>52507.64</v>
      </c>
    </row>
    <row r="482" spans="1:5" ht="18" customHeight="1" x14ac:dyDescent="0.2">
      <c r="A482" s="88">
        <v>42244</v>
      </c>
      <c r="B482" s="92" t="s">
        <v>403</v>
      </c>
      <c r="C482" s="89">
        <v>2138</v>
      </c>
      <c r="D482" s="3" t="s">
        <v>402</v>
      </c>
      <c r="E482" s="91">
        <v>31453.14</v>
      </c>
    </row>
    <row r="483" spans="1:5" ht="18" customHeight="1" x14ac:dyDescent="0.2">
      <c r="A483" s="88">
        <v>42244</v>
      </c>
      <c r="B483" s="92" t="s">
        <v>403</v>
      </c>
      <c r="C483" s="89">
        <v>2139</v>
      </c>
      <c r="D483" s="3" t="s">
        <v>402</v>
      </c>
      <c r="E483" s="91">
        <v>1327</v>
      </c>
    </row>
    <row r="484" spans="1:5" ht="18" customHeight="1" x14ac:dyDescent="0.2">
      <c r="A484" s="88">
        <v>42248</v>
      </c>
      <c r="B484" s="92" t="s">
        <v>431</v>
      </c>
      <c r="C484" s="89">
        <v>2092</v>
      </c>
      <c r="D484" s="3" t="s">
        <v>356</v>
      </c>
      <c r="E484" s="91">
        <v>6000</v>
      </c>
    </row>
    <row r="485" spans="1:5" ht="18" customHeight="1" x14ac:dyDescent="0.2">
      <c r="A485" s="88">
        <v>42250</v>
      </c>
      <c r="B485" s="92" t="s">
        <v>401</v>
      </c>
      <c r="C485" s="89">
        <v>2145</v>
      </c>
      <c r="D485" s="3" t="s">
        <v>402</v>
      </c>
      <c r="E485" s="91">
        <v>1570.85</v>
      </c>
    </row>
    <row r="486" spans="1:5" ht="18" customHeight="1" x14ac:dyDescent="0.2">
      <c r="A486" s="88">
        <v>42250</v>
      </c>
      <c r="B486" s="92" t="s">
        <v>376</v>
      </c>
      <c r="C486" s="89">
        <v>2148</v>
      </c>
      <c r="D486" s="3" t="s">
        <v>377</v>
      </c>
      <c r="E486" s="91">
        <v>1070.95</v>
      </c>
    </row>
    <row r="487" spans="1:5" ht="18" customHeight="1" x14ac:dyDescent="0.2">
      <c r="A487" s="88">
        <v>42250</v>
      </c>
      <c r="B487" s="92" t="s">
        <v>410</v>
      </c>
      <c r="C487" s="89">
        <v>2147</v>
      </c>
      <c r="D487" s="3" t="s">
        <v>354</v>
      </c>
      <c r="E487" s="91">
        <v>495.66</v>
      </c>
    </row>
    <row r="488" spans="1:5" ht="18" customHeight="1" x14ac:dyDescent="0.2">
      <c r="A488" s="88">
        <v>42250</v>
      </c>
      <c r="B488" s="92" t="s">
        <v>383</v>
      </c>
      <c r="C488" s="89">
        <v>2116</v>
      </c>
      <c r="D488" s="3" t="s">
        <v>384</v>
      </c>
      <c r="E488" s="91">
        <v>1375</v>
      </c>
    </row>
    <row r="489" spans="1:5" ht="18" customHeight="1" x14ac:dyDescent="0.2">
      <c r="A489" s="88">
        <v>42250</v>
      </c>
      <c r="B489" s="92" t="s">
        <v>396</v>
      </c>
      <c r="C489" s="89">
        <v>2131</v>
      </c>
      <c r="D489" s="3" t="s">
        <v>434</v>
      </c>
      <c r="E489" s="91">
        <v>2606.1</v>
      </c>
    </row>
    <row r="490" spans="1:5" ht="18" customHeight="1" x14ac:dyDescent="0.2">
      <c r="A490" s="88">
        <v>42250</v>
      </c>
      <c r="B490" s="92" t="s">
        <v>420</v>
      </c>
      <c r="C490" s="89">
        <v>2146</v>
      </c>
      <c r="D490" s="3" t="s">
        <v>354</v>
      </c>
      <c r="E490" s="91">
        <v>27888</v>
      </c>
    </row>
    <row r="491" spans="1:5" ht="18" customHeight="1" x14ac:dyDescent="0.2">
      <c r="A491" s="88">
        <v>42250</v>
      </c>
      <c r="B491" s="92" t="s">
        <v>393</v>
      </c>
      <c r="C491" s="89">
        <v>2144</v>
      </c>
      <c r="D491" s="3" t="s">
        <v>394</v>
      </c>
      <c r="E491" s="91">
        <v>24.5</v>
      </c>
    </row>
    <row r="492" spans="1:5" ht="18" customHeight="1" x14ac:dyDescent="0.2">
      <c r="A492" s="88">
        <v>42257</v>
      </c>
      <c r="B492" s="92" t="s">
        <v>370</v>
      </c>
      <c r="C492" s="89">
        <v>2158</v>
      </c>
      <c r="D492" s="3" t="s">
        <v>411</v>
      </c>
      <c r="E492" s="91">
        <v>73</v>
      </c>
    </row>
    <row r="493" spans="1:5" ht="18" customHeight="1" x14ac:dyDescent="0.2">
      <c r="A493" s="88">
        <v>42257</v>
      </c>
      <c r="B493" s="92" t="s">
        <v>378</v>
      </c>
      <c r="C493" s="89">
        <v>2159</v>
      </c>
      <c r="D493" s="3" t="s">
        <v>382</v>
      </c>
      <c r="E493" s="91">
        <v>995.6</v>
      </c>
    </row>
    <row r="494" spans="1:5" ht="18" customHeight="1" x14ac:dyDescent="0.2">
      <c r="A494" s="88">
        <v>42257</v>
      </c>
      <c r="B494" s="92" t="s">
        <v>378</v>
      </c>
      <c r="C494" s="89">
        <v>2159</v>
      </c>
      <c r="D494" s="3" t="s">
        <v>371</v>
      </c>
      <c r="E494" s="91">
        <v>1373.17</v>
      </c>
    </row>
    <row r="495" spans="1:5" ht="18" customHeight="1" x14ac:dyDescent="0.2">
      <c r="A495" s="88">
        <v>42257</v>
      </c>
      <c r="B495" s="92" t="s">
        <v>378</v>
      </c>
      <c r="C495" s="89">
        <v>2159</v>
      </c>
      <c r="D495" s="3" t="s">
        <v>380</v>
      </c>
      <c r="E495" s="91">
        <v>26.41</v>
      </c>
    </row>
    <row r="496" spans="1:5" ht="18" customHeight="1" x14ac:dyDescent="0.2">
      <c r="A496" s="88">
        <v>42257</v>
      </c>
      <c r="B496" s="92" t="s">
        <v>378</v>
      </c>
      <c r="C496" s="89">
        <v>2159</v>
      </c>
      <c r="D496" s="3" t="s">
        <v>425</v>
      </c>
      <c r="E496" s="91">
        <v>434.42</v>
      </c>
    </row>
    <row r="497" spans="1:5" ht="18" customHeight="1" x14ac:dyDescent="0.2">
      <c r="A497" s="88">
        <v>42257</v>
      </c>
      <c r="B497" s="92" t="s">
        <v>435</v>
      </c>
      <c r="C497" s="89">
        <v>2151</v>
      </c>
      <c r="D497" s="3" t="s">
        <v>436</v>
      </c>
      <c r="E497" s="91">
        <v>1085</v>
      </c>
    </row>
    <row r="498" spans="1:5" ht="18" customHeight="1" x14ac:dyDescent="0.2">
      <c r="A498" s="88">
        <v>42257</v>
      </c>
      <c r="B498" s="92" t="s">
        <v>353</v>
      </c>
      <c r="C498" s="89">
        <v>2150</v>
      </c>
      <c r="D498" s="3" t="s">
        <v>356</v>
      </c>
      <c r="E498" s="91">
        <v>786</v>
      </c>
    </row>
    <row r="499" spans="1:5" ht="18" customHeight="1" x14ac:dyDescent="0.2">
      <c r="A499" s="88">
        <v>42257</v>
      </c>
      <c r="B499" s="92" t="s">
        <v>353</v>
      </c>
      <c r="C499" s="89">
        <v>2152</v>
      </c>
      <c r="D499" s="3" t="s">
        <v>356</v>
      </c>
      <c r="E499" s="91">
        <v>45848.67</v>
      </c>
    </row>
    <row r="500" spans="1:5" ht="18" customHeight="1" x14ac:dyDescent="0.2">
      <c r="A500" s="88">
        <v>42257</v>
      </c>
      <c r="B500" s="92" t="s">
        <v>385</v>
      </c>
      <c r="C500" s="89">
        <v>2156</v>
      </c>
      <c r="D500" s="3" t="s">
        <v>386</v>
      </c>
      <c r="E500" s="91">
        <v>4081.54</v>
      </c>
    </row>
    <row r="501" spans="1:5" ht="18" customHeight="1" x14ac:dyDescent="0.2">
      <c r="A501" s="88">
        <v>42257</v>
      </c>
      <c r="B501" s="92" t="s">
        <v>414</v>
      </c>
      <c r="C501" s="89">
        <v>2149</v>
      </c>
      <c r="D501" s="3" t="s">
        <v>415</v>
      </c>
      <c r="E501" s="91">
        <v>825</v>
      </c>
    </row>
    <row r="502" spans="1:5" ht="18" customHeight="1" x14ac:dyDescent="0.2">
      <c r="A502" s="88">
        <v>42257</v>
      </c>
      <c r="B502" s="92" t="s">
        <v>387</v>
      </c>
      <c r="C502" s="89">
        <v>2155</v>
      </c>
      <c r="D502" s="3" t="s">
        <v>354</v>
      </c>
      <c r="E502" s="91">
        <v>102.83</v>
      </c>
    </row>
    <row r="503" spans="1:5" ht="18" customHeight="1" x14ac:dyDescent="0.2">
      <c r="A503" s="88">
        <v>42257</v>
      </c>
      <c r="B503" s="92" t="s">
        <v>420</v>
      </c>
      <c r="C503" s="89">
        <v>2154</v>
      </c>
      <c r="D503" s="3" t="s">
        <v>354</v>
      </c>
      <c r="E503" s="91">
        <v>283.05</v>
      </c>
    </row>
    <row r="504" spans="1:5" ht="18" customHeight="1" x14ac:dyDescent="0.2">
      <c r="A504" s="88">
        <v>42257</v>
      </c>
      <c r="B504" s="92" t="s">
        <v>437</v>
      </c>
      <c r="C504" s="89">
        <v>2153</v>
      </c>
      <c r="D504" s="3" t="s">
        <v>356</v>
      </c>
      <c r="E504" s="91">
        <v>3542</v>
      </c>
    </row>
    <row r="505" spans="1:5" ht="18" customHeight="1" x14ac:dyDescent="0.2">
      <c r="A505" s="88">
        <v>42257</v>
      </c>
      <c r="B505" s="92" t="s">
        <v>393</v>
      </c>
      <c r="C505" s="89">
        <v>2157</v>
      </c>
      <c r="D505" s="3" t="s">
        <v>394</v>
      </c>
      <c r="E505" s="91">
        <v>24.35</v>
      </c>
    </row>
    <row r="506" spans="1:5" ht="18" customHeight="1" x14ac:dyDescent="0.2">
      <c r="A506" s="88">
        <v>42270</v>
      </c>
      <c r="B506" s="92" t="s">
        <v>357</v>
      </c>
      <c r="C506" s="89">
        <v>2165</v>
      </c>
      <c r="D506" s="3" t="s">
        <v>358</v>
      </c>
      <c r="E506" s="91">
        <v>30</v>
      </c>
    </row>
    <row r="507" spans="1:5" ht="18" customHeight="1" x14ac:dyDescent="0.2">
      <c r="A507" s="88">
        <v>42270</v>
      </c>
      <c r="B507" s="92" t="s">
        <v>357</v>
      </c>
      <c r="C507" s="89">
        <v>2166</v>
      </c>
      <c r="D507" s="3" t="s">
        <v>358</v>
      </c>
      <c r="E507" s="91">
        <v>21</v>
      </c>
    </row>
    <row r="508" spans="1:5" ht="18" customHeight="1" x14ac:dyDescent="0.2">
      <c r="A508" s="88">
        <v>42270</v>
      </c>
      <c r="B508" s="92" t="s">
        <v>438</v>
      </c>
      <c r="C508" s="89">
        <v>2167</v>
      </c>
      <c r="D508" s="3" t="s">
        <v>384</v>
      </c>
      <c r="E508" s="91">
        <v>8595</v>
      </c>
    </row>
    <row r="509" spans="1:5" ht="18" customHeight="1" x14ac:dyDescent="0.2">
      <c r="A509" s="88">
        <v>42270</v>
      </c>
      <c r="B509" s="92" t="s">
        <v>396</v>
      </c>
      <c r="C509" s="89">
        <v>2160</v>
      </c>
      <c r="D509" s="3" t="s">
        <v>397</v>
      </c>
      <c r="E509" s="91">
        <v>70.56</v>
      </c>
    </row>
    <row r="510" spans="1:5" ht="18" customHeight="1" x14ac:dyDescent="0.2">
      <c r="A510" s="88">
        <v>42270</v>
      </c>
      <c r="B510" s="92" t="s">
        <v>407</v>
      </c>
      <c r="C510" s="89">
        <v>2163</v>
      </c>
      <c r="D510" s="3" t="s">
        <v>394</v>
      </c>
      <c r="E510" s="91">
        <v>535.44000000000005</v>
      </c>
    </row>
    <row r="511" spans="1:5" ht="18" customHeight="1" x14ac:dyDescent="0.2">
      <c r="A511" s="88">
        <v>42270</v>
      </c>
      <c r="B511" s="3" t="s">
        <v>407</v>
      </c>
      <c r="C511" s="3">
        <v>2164</v>
      </c>
      <c r="D511" s="3" t="s">
        <v>394</v>
      </c>
      <c r="E511" s="91">
        <v>533.26</v>
      </c>
    </row>
    <row r="512" spans="1:5" ht="18" customHeight="1" x14ac:dyDescent="0.2">
      <c r="A512" s="88">
        <v>42270</v>
      </c>
      <c r="B512" s="92" t="s">
        <v>390</v>
      </c>
      <c r="C512" s="89">
        <v>2170</v>
      </c>
      <c r="D512" s="3" t="s">
        <v>391</v>
      </c>
      <c r="E512" s="91">
        <v>58.4</v>
      </c>
    </row>
    <row r="513" spans="1:5" ht="18" customHeight="1" x14ac:dyDescent="0.2">
      <c r="A513" s="88">
        <v>42270</v>
      </c>
      <c r="B513" s="92" t="s">
        <v>392</v>
      </c>
      <c r="C513" s="89">
        <v>2168</v>
      </c>
      <c r="D513" s="3" t="s">
        <v>384</v>
      </c>
      <c r="E513" s="91">
        <v>1295</v>
      </c>
    </row>
    <row r="514" spans="1:5" ht="18" customHeight="1" x14ac:dyDescent="0.2">
      <c r="A514" s="88">
        <v>42270</v>
      </c>
      <c r="B514" s="92" t="s">
        <v>395</v>
      </c>
      <c r="C514" s="89">
        <v>2162</v>
      </c>
      <c r="D514" s="3" t="s">
        <v>375</v>
      </c>
      <c r="E514" s="91">
        <v>1566.54</v>
      </c>
    </row>
    <row r="515" spans="1:5" ht="18" customHeight="1" x14ac:dyDescent="0.2">
      <c r="A515" s="88">
        <v>42271</v>
      </c>
      <c r="B515" s="92" t="s">
        <v>401</v>
      </c>
      <c r="C515" s="89">
        <v>2173</v>
      </c>
      <c r="D515" s="3" t="s">
        <v>402</v>
      </c>
      <c r="E515" s="91">
        <v>52507.64</v>
      </c>
    </row>
    <row r="516" spans="1:5" ht="18" customHeight="1" x14ac:dyDescent="0.2">
      <c r="A516" s="88">
        <v>42271</v>
      </c>
      <c r="B516" s="92" t="s">
        <v>403</v>
      </c>
      <c r="C516" s="89">
        <v>2171</v>
      </c>
      <c r="D516" s="3" t="s">
        <v>402</v>
      </c>
      <c r="E516" s="91">
        <v>31453.14</v>
      </c>
    </row>
    <row r="517" spans="1:5" ht="18" customHeight="1" x14ac:dyDescent="0.2">
      <c r="A517" s="88">
        <v>42271</v>
      </c>
      <c r="B517" s="92" t="s">
        <v>403</v>
      </c>
      <c r="C517" s="89">
        <v>2172</v>
      </c>
      <c r="D517" s="3" t="s">
        <v>402</v>
      </c>
      <c r="E517" s="91">
        <v>1327</v>
      </c>
    </row>
    <row r="518" spans="1:5" ht="18" customHeight="1" x14ac:dyDescent="0.2">
      <c r="A518" s="88">
        <v>42271</v>
      </c>
      <c r="B518" s="92" t="s">
        <v>362</v>
      </c>
      <c r="C518" s="89">
        <v>2169</v>
      </c>
      <c r="D518" s="3" t="s">
        <v>363</v>
      </c>
      <c r="E518" s="91">
        <v>1188</v>
      </c>
    </row>
    <row r="519" spans="1:5" ht="18" customHeight="1" x14ac:dyDescent="0.2">
      <c r="A519" s="88">
        <v>42275</v>
      </c>
      <c r="B519" s="92" t="s">
        <v>439</v>
      </c>
      <c r="C519" s="89">
        <v>2176</v>
      </c>
      <c r="D519" s="3" t="s">
        <v>356</v>
      </c>
      <c r="E519" s="91">
        <v>30465.75</v>
      </c>
    </row>
    <row r="520" spans="1:5" ht="18" customHeight="1" x14ac:dyDescent="0.2">
      <c r="A520" s="88">
        <v>42275</v>
      </c>
      <c r="B520" s="92" t="s">
        <v>383</v>
      </c>
      <c r="C520" s="89">
        <v>2175</v>
      </c>
      <c r="D520" s="3" t="s">
        <v>384</v>
      </c>
      <c r="E520" s="91">
        <v>1375</v>
      </c>
    </row>
    <row r="521" spans="1:5" ht="18" customHeight="1" x14ac:dyDescent="0.2">
      <c r="A521" s="88">
        <v>42275</v>
      </c>
      <c r="B521" s="92" t="s">
        <v>385</v>
      </c>
      <c r="C521" s="89">
        <v>2178</v>
      </c>
      <c r="D521" s="3" t="s">
        <v>386</v>
      </c>
      <c r="E521" s="91">
        <v>4874.45</v>
      </c>
    </row>
    <row r="522" spans="1:5" ht="18" customHeight="1" x14ac:dyDescent="0.2">
      <c r="A522" s="88">
        <v>42275</v>
      </c>
      <c r="B522" s="3" t="s">
        <v>400</v>
      </c>
      <c r="C522" s="3">
        <v>928598</v>
      </c>
      <c r="D522" s="3" t="s">
        <v>380</v>
      </c>
      <c r="E522" s="91">
        <v>64.760000000000005</v>
      </c>
    </row>
    <row r="523" spans="1:5" ht="18" customHeight="1" x14ac:dyDescent="0.2">
      <c r="A523" s="88">
        <v>42275</v>
      </c>
      <c r="B523" s="92" t="s">
        <v>404</v>
      </c>
      <c r="C523" s="89">
        <v>2174</v>
      </c>
      <c r="D523" s="3" t="s">
        <v>405</v>
      </c>
      <c r="E523" s="91">
        <v>2150</v>
      </c>
    </row>
    <row r="524" spans="1:5" ht="18" customHeight="1" x14ac:dyDescent="0.2">
      <c r="A524" s="88">
        <v>42275</v>
      </c>
      <c r="B524" s="92" t="s">
        <v>368</v>
      </c>
      <c r="C524" s="89">
        <v>2177</v>
      </c>
      <c r="D524" s="3" t="s">
        <v>354</v>
      </c>
      <c r="E524" s="91">
        <v>82.21</v>
      </c>
    </row>
    <row r="525" spans="1:5" ht="18" customHeight="1" x14ac:dyDescent="0.2">
      <c r="A525" s="93">
        <v>42276</v>
      </c>
      <c r="B525" s="3" t="s">
        <v>374</v>
      </c>
      <c r="C525" s="3">
        <v>2179</v>
      </c>
      <c r="D525" s="90" t="s">
        <v>375</v>
      </c>
      <c r="E525" s="91">
        <v>195.3</v>
      </c>
    </row>
    <row r="526" spans="1:5" ht="18" customHeight="1" x14ac:dyDescent="0.2">
      <c r="A526" s="93">
        <v>42276</v>
      </c>
      <c r="B526" s="92" t="s">
        <v>406</v>
      </c>
      <c r="C526" s="3">
        <v>2180</v>
      </c>
      <c r="D526" s="3" t="s">
        <v>381</v>
      </c>
      <c r="E526" s="91">
        <v>1725</v>
      </c>
    </row>
    <row r="527" spans="1:5" ht="18" customHeight="1" x14ac:dyDescent="0.2">
      <c r="A527" s="93">
        <v>42276</v>
      </c>
      <c r="B527" s="3" t="s">
        <v>393</v>
      </c>
      <c r="C527" s="3">
        <v>2181</v>
      </c>
      <c r="D527" s="90" t="s">
        <v>394</v>
      </c>
      <c r="E527" s="91">
        <v>24.59</v>
      </c>
    </row>
    <row r="528" spans="1:5" ht="18" customHeight="1" x14ac:dyDescent="0.2"/>
    <row r="529" spans="1:5" ht="18" customHeight="1" x14ac:dyDescent="0.2">
      <c r="D529" s="3" t="s">
        <v>465</v>
      </c>
      <c r="E529" s="4">
        <f>SUM(E236:E528)</f>
        <v>1407133.8099999991</v>
      </c>
    </row>
    <row r="530" spans="1:5" ht="18" customHeight="1" x14ac:dyDescent="0.2"/>
    <row r="531" spans="1:5" ht="18" customHeight="1" x14ac:dyDescent="0.2">
      <c r="A531" s="6" t="s">
        <v>466</v>
      </c>
    </row>
    <row r="532" spans="1:5" ht="18" customHeight="1" x14ac:dyDescent="0.2"/>
    <row r="533" spans="1:5" ht="18" customHeight="1" x14ac:dyDescent="0.2">
      <c r="A533" s="94">
        <v>42109</v>
      </c>
      <c r="B533" s="3" t="s">
        <v>440</v>
      </c>
      <c r="C533" s="90">
        <v>574331</v>
      </c>
      <c r="D533" s="90" t="s">
        <v>441</v>
      </c>
      <c r="E533" s="95">
        <v>17</v>
      </c>
    </row>
    <row r="534" spans="1:5" ht="18" customHeight="1" x14ac:dyDescent="0.2">
      <c r="A534" s="94">
        <v>42109</v>
      </c>
      <c r="B534" s="3" t="s">
        <v>442</v>
      </c>
      <c r="C534" s="90">
        <v>574313</v>
      </c>
      <c r="D534" s="90" t="s">
        <v>441</v>
      </c>
      <c r="E534" s="95">
        <v>163.16999999999999</v>
      </c>
    </row>
    <row r="535" spans="1:5" ht="18" customHeight="1" x14ac:dyDescent="0.2">
      <c r="A535" s="93">
        <v>42243</v>
      </c>
      <c r="B535" s="3" t="s">
        <v>443</v>
      </c>
      <c r="C535" s="3">
        <v>652825</v>
      </c>
      <c r="D535" s="3" t="s">
        <v>444</v>
      </c>
      <c r="E535" s="4">
        <v>128.22999999999999</v>
      </c>
    </row>
    <row r="536" spans="1:5" ht="18" customHeight="1" x14ac:dyDescent="0.2">
      <c r="A536" s="93">
        <v>42243</v>
      </c>
      <c r="B536" s="3" t="s">
        <v>445</v>
      </c>
      <c r="C536" s="3">
        <v>652228</v>
      </c>
      <c r="D536" s="3" t="s">
        <v>444</v>
      </c>
      <c r="E536" s="4">
        <f>37.55+101</f>
        <v>138.55000000000001</v>
      </c>
    </row>
    <row r="537" spans="1:5" ht="18" customHeight="1" x14ac:dyDescent="0.2">
      <c r="A537" s="93">
        <v>42243</v>
      </c>
      <c r="B537" s="3" t="s">
        <v>446</v>
      </c>
      <c r="C537" s="3">
        <v>652590</v>
      </c>
      <c r="D537" s="3" t="s">
        <v>444</v>
      </c>
      <c r="E537" s="4">
        <f>16.3+101</f>
        <v>117.3</v>
      </c>
    </row>
    <row r="538" spans="1:5" ht="18" customHeight="1" x14ac:dyDescent="0.2"/>
    <row r="539" spans="1:5" ht="18" customHeight="1" x14ac:dyDescent="0.2">
      <c r="D539" s="3" t="s">
        <v>467</v>
      </c>
      <c r="E539" s="4">
        <f>SUM(E533:E538)</f>
        <v>564.25</v>
      </c>
    </row>
    <row r="540" spans="1:5" ht="18" customHeight="1" x14ac:dyDescent="0.2"/>
    <row r="541" spans="1:5" ht="18" customHeight="1" x14ac:dyDescent="0.2">
      <c r="D541" s="3" t="s">
        <v>468</v>
      </c>
      <c r="E541" s="4">
        <f>E233</f>
        <v>5308080.42</v>
      </c>
    </row>
    <row r="542" spans="1:5" ht="18" customHeight="1" x14ac:dyDescent="0.2">
      <c r="D542" s="3" t="s">
        <v>469</v>
      </c>
      <c r="E542" s="4">
        <f>E529+E539</f>
        <v>1407698.0599999991</v>
      </c>
    </row>
    <row r="543" spans="1:5" ht="18" customHeight="1" x14ac:dyDescent="0.2"/>
    <row r="544" spans="1:5" ht="18" customHeight="1" x14ac:dyDescent="0.2">
      <c r="D544" s="3" t="s">
        <v>470</v>
      </c>
      <c r="E544" s="4">
        <f>SUM(E541:E543)</f>
        <v>6715778.4799999986</v>
      </c>
    </row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</sheetData>
  <mergeCells count="2">
    <mergeCell ref="A1:E1"/>
    <mergeCell ref="A2:E2"/>
  </mergeCells>
  <pageMargins left="0.7" right="0.7" top="0.25" bottom="0.25" header="0.3" footer="0.3"/>
  <pageSetup scale="82" fitToHeight="0" orientation="landscape" r:id="rId1"/>
  <rowBreaks count="3" manualBreakCount="3">
    <brk id="457" max="4" man="1"/>
    <brk id="492" max="4" man="1"/>
    <brk id="5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Ruhle, Geralyn</dc:creator>
  <cp:lastModifiedBy>Hoffman, Julia</cp:lastModifiedBy>
  <cp:lastPrinted>2015-10-06T20:58:30Z</cp:lastPrinted>
  <dcterms:created xsi:type="dcterms:W3CDTF">2015-10-06T20:03:48Z</dcterms:created>
  <dcterms:modified xsi:type="dcterms:W3CDTF">2019-09-24T18:04:32Z</dcterms:modified>
</cp:coreProperties>
</file>